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72" tabRatio="199" activeTab="0"/>
  </bookViews>
  <sheets>
    <sheet name="Форма 2019-2 уточ_ТЦ (Остан)" sheetId="1" r:id="rId1"/>
    <sheet name="Форма 2019-2 уточ" sheetId="2" r:id="rId2"/>
  </sheets>
  <definedNames>
    <definedName name="_xlnm.Print_Area" localSheetId="1">'Форма 2019-2 уточ'!$A$1:$P$383</definedName>
    <definedName name="_xlnm.Print_Area" localSheetId="0">'Форма 2019-2 уточ_ТЦ (Остан)'!$A$1:$P$346</definedName>
    <definedName name="_xlnm.Print_Area" localSheetId="1">'Форма 2019-2 уточ'!$A$1:$Q$383</definedName>
    <definedName name="_xlnm.Print_Area" localSheetId="0">'Форма 2019-2 уточ_ТЦ (Остан)'!$A$1:$BH$351</definedName>
  </definedNames>
  <calcPr fullCalcOnLoad="1"/>
</workbook>
</file>

<file path=xl/comments1.xml><?xml version="1.0" encoding="utf-8"?>
<comments xmlns="http://schemas.openxmlformats.org/spreadsheetml/2006/main">
  <authors>
    <author/>
    <author>U3</author>
  </authors>
  <commentList>
    <comment ref="L116" authorId="0">
      <text>
        <r>
          <rPr>
            <sz val="10"/>
            <rFont val="Arial"/>
            <family val="2"/>
          </rPr>
          <t>уточнить</t>
        </r>
      </text>
    </comment>
    <comment ref="D47" authorId="1">
      <text>
        <r>
          <rPr>
            <b/>
            <sz val="9"/>
            <rFont val="Tahoma"/>
            <family val="2"/>
          </rPr>
          <t>U3:</t>
        </r>
        <r>
          <rPr>
            <sz val="9"/>
            <rFont val="Tahoma"/>
            <family val="2"/>
          </rPr>
          <t xml:space="preserve">
звіт 4-2д,4-2м</t>
        </r>
      </text>
    </comment>
    <comment ref="D45" authorId="1">
      <text>
        <r>
          <rPr>
            <b/>
            <sz val="9"/>
            <rFont val="Tahoma"/>
            <family val="2"/>
          </rPr>
          <t>U3:</t>
        </r>
        <r>
          <rPr>
            <sz val="9"/>
            <rFont val="Tahoma"/>
            <family val="2"/>
          </rPr>
          <t xml:space="preserve">
звіт 4-1д,4-1м</t>
        </r>
      </text>
    </comment>
    <comment ref="D43" authorId="1">
      <text>
        <r>
          <rPr>
            <b/>
            <sz val="9"/>
            <rFont val="Tahoma"/>
            <family val="2"/>
          </rPr>
          <t>U3:</t>
        </r>
        <r>
          <rPr>
            <sz val="9"/>
            <rFont val="Tahoma"/>
            <family val="2"/>
          </rPr>
          <t xml:space="preserve">
звіт 4-1д,4-1м</t>
        </r>
      </text>
    </comment>
    <comment ref="D50" authorId="1">
      <text>
        <r>
          <rPr>
            <b/>
            <sz val="9"/>
            <rFont val="Tahoma"/>
            <family val="2"/>
          </rPr>
          <t>U3:</t>
        </r>
        <r>
          <rPr>
            <sz val="9"/>
            <rFont val="Tahoma"/>
            <family val="2"/>
          </rPr>
          <t xml:space="preserve">
звіт 4-3д,4-3м, але це інше кпк</t>
        </r>
      </text>
    </comment>
    <comment ref="C41" authorId="1">
      <text>
        <r>
          <rPr>
            <b/>
            <sz val="9"/>
            <rFont val="Tahoma"/>
            <family val="2"/>
          </rPr>
          <t>U3:</t>
        </r>
        <r>
          <rPr>
            <sz val="9"/>
            <rFont val="Tahoma"/>
            <family val="2"/>
          </rPr>
          <t xml:space="preserve">
по звіту 15964431,40</t>
        </r>
      </text>
    </comment>
    <comment ref="D48" authorId="1">
      <text>
        <r>
          <rPr>
            <b/>
            <sz val="9"/>
            <rFont val="Tahoma"/>
            <family val="2"/>
          </rPr>
          <t>U3:</t>
        </r>
        <r>
          <rPr>
            <sz val="9"/>
            <rFont val="Tahoma"/>
            <family val="2"/>
          </rPr>
          <t xml:space="preserve">
звіт 4-2м</t>
        </r>
      </text>
    </comment>
    <comment ref="H51" authorId="1">
      <text>
        <r>
          <rPr>
            <b/>
            <sz val="9"/>
            <rFont val="Tahoma"/>
            <family val="2"/>
          </rPr>
          <t>U3:</t>
        </r>
        <r>
          <rPr>
            <sz val="9"/>
            <rFont val="Tahoma"/>
            <family val="2"/>
          </rPr>
          <t xml:space="preserve">
4-1д,4-1м</t>
        </r>
      </text>
    </comment>
    <comment ref="D51" authorId="1">
      <text>
        <r>
          <rPr>
            <b/>
            <sz val="9"/>
            <rFont val="Tahoma"/>
            <family val="2"/>
          </rPr>
          <t>U3:</t>
        </r>
        <r>
          <rPr>
            <sz val="9"/>
            <rFont val="Tahoma"/>
            <family val="2"/>
          </rPr>
          <t xml:space="preserve">
форма 4-1м</t>
        </r>
      </text>
    </comment>
    <comment ref="D52" authorId="1">
      <text>
        <r>
          <rPr>
            <b/>
            <sz val="9"/>
            <rFont val="Tahoma"/>
            <family val="2"/>
          </rPr>
          <t>U3:</t>
        </r>
        <r>
          <rPr>
            <sz val="9"/>
            <rFont val="Tahoma"/>
            <family val="2"/>
          </rPr>
          <t xml:space="preserve">
</t>
        </r>
      </text>
    </comment>
    <comment ref="C50" authorId="1">
      <text>
        <r>
          <rPr>
            <b/>
            <sz val="9"/>
            <rFont val="Tahoma"/>
            <family val="2"/>
          </rPr>
          <t>U3:</t>
        </r>
        <r>
          <rPr>
            <sz val="9"/>
            <rFont val="Tahoma"/>
            <family val="2"/>
          </rPr>
          <t xml:space="preserve">
</t>
        </r>
      </text>
    </comment>
    <comment ref="C98" authorId="1">
      <text>
        <r>
          <rPr>
            <b/>
            <sz val="9"/>
            <rFont val="Tahoma"/>
            <family val="2"/>
          </rPr>
          <t>співпад.зі звітами</t>
        </r>
      </text>
    </comment>
    <comment ref="D98" authorId="1">
      <text>
        <r>
          <rPr>
            <b/>
            <sz val="9"/>
            <rFont val="Tahoma"/>
            <family val="2"/>
          </rPr>
          <t>U3:</t>
        </r>
        <r>
          <rPr>
            <sz val="9"/>
            <rFont val="Tahoma"/>
            <family val="2"/>
          </rPr>
          <t xml:space="preserve">
співпад.зі звітами</t>
        </r>
      </text>
    </comment>
    <comment ref="F98" authorId="1">
      <text>
        <r>
          <rPr>
            <b/>
            <sz val="9"/>
            <rFont val="Tahoma"/>
            <family val="2"/>
          </rPr>
          <t>U3:</t>
        </r>
        <r>
          <rPr>
            <sz val="9"/>
            <rFont val="Tahoma"/>
            <family val="2"/>
          </rPr>
          <t xml:space="preserve">
співпадає зі звітами і відкритим бюджетом</t>
        </r>
      </text>
    </comment>
    <comment ref="G41" authorId="1">
      <text>
        <r>
          <rPr>
            <b/>
            <sz val="9"/>
            <rFont val="Tahoma"/>
            <family val="2"/>
          </rPr>
          <t>U3:</t>
        </r>
        <r>
          <rPr>
            <sz val="9"/>
            <rFont val="Tahoma"/>
            <family val="2"/>
          </rPr>
          <t xml:space="preserve">
станом на 18
.11.2019</t>
        </r>
      </text>
    </comment>
    <comment ref="H43" authorId="1">
      <text>
        <r>
          <rPr>
            <b/>
            <sz val="9"/>
            <rFont val="Tahoma"/>
            <family val="2"/>
          </rPr>
          <t>U3:</t>
        </r>
        <r>
          <rPr>
            <sz val="9"/>
            <rFont val="Tahoma"/>
            <family val="2"/>
          </rPr>
          <t xml:space="preserve">
станом на 25.11.2019</t>
        </r>
      </text>
    </comment>
    <comment ref="H47" authorId="1">
      <text>
        <r>
          <rPr>
            <b/>
            <sz val="9"/>
            <rFont val="Tahoma"/>
            <family val="2"/>
          </rPr>
          <t>U3:</t>
        </r>
        <r>
          <rPr>
            <sz val="9"/>
            <rFont val="Tahoma"/>
            <family val="2"/>
          </rPr>
          <t xml:space="preserve">
довідки від 17.10.2019+22.05.2019)</t>
        </r>
      </text>
    </comment>
    <comment ref="G98" authorId="1">
      <text>
        <r>
          <rPr>
            <b/>
            <sz val="9"/>
            <rFont val="Tahoma"/>
            <family val="2"/>
          </rPr>
          <t>U3:</t>
        </r>
        <r>
          <rPr>
            <sz val="9"/>
            <rFont val="Tahoma"/>
            <family val="2"/>
          </rPr>
          <t xml:space="preserve">
співпадає зі звітом фін.відділу</t>
        </r>
      </text>
    </comment>
    <comment ref="J98" authorId="1">
      <text>
        <r>
          <rPr>
            <b/>
            <sz val="9"/>
            <rFont val="Tahoma"/>
            <family val="2"/>
          </rPr>
          <t>U3:</t>
        </r>
        <r>
          <rPr>
            <sz val="9"/>
            <rFont val="Tahoma"/>
            <family val="2"/>
          </rPr>
          <t xml:space="preserve">
станом на 18.11.2019</t>
        </r>
      </text>
    </comment>
    <comment ref="N98" authorId="1">
      <text>
        <r>
          <rPr>
            <b/>
            <sz val="9"/>
            <rFont val="Tahoma"/>
            <family val="2"/>
          </rPr>
          <t>U3:</t>
        </r>
        <r>
          <rPr>
            <sz val="9"/>
            <rFont val="Tahoma"/>
            <family val="2"/>
          </rPr>
          <t xml:space="preserve">
совпало з проєктом бюджета</t>
        </r>
      </text>
    </comment>
    <comment ref="H84" authorId="1">
      <text>
        <r>
          <rPr>
            <b/>
            <sz val="9"/>
            <rFont val="Tahoma"/>
            <family val="2"/>
          </rPr>
          <t>U3:</t>
        </r>
        <r>
          <rPr>
            <sz val="9"/>
            <rFont val="Tahoma"/>
            <family val="2"/>
          </rPr>
          <t xml:space="preserve">
Станом на 25.11.2019</t>
        </r>
      </text>
    </comment>
    <comment ref="H97" authorId="1">
      <text>
        <r>
          <rPr>
            <b/>
            <sz val="9"/>
            <rFont val="Tahoma"/>
            <family val="2"/>
          </rPr>
          <t>U3:</t>
        </r>
        <r>
          <rPr>
            <sz val="9"/>
            <rFont val="Tahoma"/>
            <family val="2"/>
          </rPr>
          <t xml:space="preserve">
з урахуван.довідки від 12.11.2019</t>
        </r>
      </text>
    </comment>
    <comment ref="L98" authorId="1">
      <text>
        <r>
          <rPr>
            <b/>
            <sz val="9"/>
            <rFont val="Tahoma"/>
            <family val="2"/>
          </rPr>
          <t>U3:совпало с проєктом бюджета,станом на 21.11.2019</t>
        </r>
      </text>
    </comment>
    <comment ref="H130" authorId="1">
      <text>
        <r>
          <rPr>
            <b/>
            <sz val="9"/>
            <rFont val="Tahoma"/>
            <family val="2"/>
          </rPr>
          <t>U3:</t>
        </r>
        <r>
          <rPr>
            <sz val="9"/>
            <rFont val="Tahoma"/>
            <family val="2"/>
          </rPr>
          <t xml:space="preserve">
по проєкту планир.надходж.у сумі 750000 грн,але якщо перемножати на коєфіцієнти, що пропонує мін.фін.,то треба добрати ще 718,00 грн.(на 2210)</t>
        </r>
      </text>
    </comment>
    <comment ref="L130" authorId="1">
      <text>
        <r>
          <rPr>
            <b/>
            <sz val="9"/>
            <rFont val="Tahoma"/>
            <family val="2"/>
          </rPr>
          <t>U3:</t>
        </r>
        <r>
          <rPr>
            <sz val="9"/>
            <rFont val="Tahoma"/>
            <family val="2"/>
          </rPr>
          <t xml:space="preserve">
U3:
по проєкту планир.надходж.у сумі 800000 грн,але якщо перемножати на коєфіцієнти,то треба добрати ще 1190,00 грн.Додаэмо до КЕКВ 2210
</t>
        </r>
      </text>
    </comment>
    <comment ref="G130" authorId="1">
      <text>
        <r>
          <rPr>
            <b/>
            <sz val="9"/>
            <rFont val="Tahoma"/>
            <family val="2"/>
          </rPr>
          <t>U3:</t>
        </r>
        <r>
          <rPr>
            <sz val="9"/>
            <rFont val="Tahoma"/>
            <family val="2"/>
          </rPr>
          <t xml:space="preserve">
с проєктом бюджета сума зійшлась</t>
        </r>
      </text>
    </comment>
    <comment ref="K130" authorId="1">
      <text>
        <r>
          <rPr>
            <b/>
            <sz val="9"/>
            <rFont val="Tahoma"/>
            <family val="2"/>
          </rPr>
          <t>U3:</t>
        </r>
        <r>
          <rPr>
            <sz val="9"/>
            <rFont val="Tahoma"/>
            <family val="2"/>
          </rPr>
          <t xml:space="preserve">
с проєктом бюджета сума зійшлась,але це суми,які хотів ТЦ,а не ті,що доведе фін.відділ</t>
        </r>
      </text>
    </comment>
    <comment ref="N149" authorId="1">
      <text>
        <r>
          <t/>
        </r>
      </text>
    </comment>
    <comment ref="H98" authorId="1">
      <text>
        <r>
          <rPr>
            <b/>
            <sz val="9"/>
            <rFont val="Tahoma"/>
            <family val="2"/>
          </rPr>
          <t>U3:</t>
        </r>
        <r>
          <rPr>
            <sz val="9"/>
            <rFont val="Tahoma"/>
            <family val="2"/>
          </rPr>
          <t xml:space="preserve">
Станом на 25.11.2019</t>
        </r>
      </text>
    </comment>
    <comment ref="H53" authorId="1">
      <text>
        <r>
          <rPr>
            <b/>
            <sz val="9"/>
            <rFont val="Tahoma"/>
            <family val="2"/>
          </rPr>
          <t>U3:</t>
        </r>
        <r>
          <rPr>
            <sz val="9"/>
            <rFont val="Tahoma"/>
            <family val="2"/>
          </rPr>
          <t xml:space="preserve">
станом на 25.11.2019,надходження повинні дорівнювати видаткам</t>
        </r>
      </text>
    </comment>
  </commentList>
</comments>
</file>

<file path=xl/comments2.xml><?xml version="1.0" encoding="utf-8"?>
<comments xmlns="http://schemas.openxmlformats.org/spreadsheetml/2006/main">
  <authors>
    <author/>
  </authors>
  <commentList>
    <comment ref="J64" authorId="0">
      <text>
        <r>
          <rPr>
            <sz val="10"/>
            <rFont val="Arial"/>
            <family val="2"/>
          </rPr>
          <t>СТАНОМ НА 12.11.2018</t>
        </r>
      </text>
    </comment>
    <comment ref="N124" authorId="0">
      <text>
        <r>
          <rPr>
            <sz val="10"/>
            <rFont val="Arial"/>
            <family val="2"/>
          </rPr>
          <t>ИДЕТ З НАДХ.</t>
        </r>
      </text>
    </comment>
    <comment ref="G142" authorId="0">
      <text>
        <r>
          <rPr>
            <sz val="10"/>
            <rFont val="Arial"/>
            <family val="2"/>
          </rPr>
          <t>СОВПАЛО С БЗ</t>
        </r>
      </text>
    </comment>
    <comment ref="K142" authorId="0">
      <text>
        <r>
          <rPr>
            <sz val="10"/>
            <rFont val="Arial"/>
            <family val="2"/>
          </rPr>
          <t>СОВП. С БЗ</t>
        </r>
      </text>
    </comment>
    <comment ref="J168" authorId="0">
      <text>
        <r>
          <rPr>
            <sz val="10"/>
            <rFont val="Arial"/>
            <family val="2"/>
          </rPr>
          <t>СОВП.З НАДХ.</t>
        </r>
      </text>
    </comment>
    <comment ref="N168" authorId="0">
      <text>
        <r>
          <rPr>
            <sz val="10"/>
            <rFont val="Arial"/>
            <family val="2"/>
          </rPr>
          <t>СОВП.З НАДХ</t>
        </r>
      </text>
    </comment>
  </commentList>
</comments>
</file>

<file path=xl/sharedStrings.xml><?xml version="1.0" encoding="utf-8"?>
<sst xmlns="http://schemas.openxmlformats.org/spreadsheetml/2006/main" count="1388" uniqueCount="291">
  <si>
    <t>ЗАТВЕРДЖЕНО</t>
  </si>
  <si>
    <t>Наказ Міністерства фінансів України</t>
  </si>
  <si>
    <t>17 липня 2015 року N 648</t>
  </si>
  <si>
    <t>(у редакції наказу Міністерства фінансів</t>
  </si>
  <si>
    <t>України від 17 липня 2018 року N 617 та від 05 вересня 2018 року № 743)</t>
  </si>
  <si>
    <t>Бюджетний запит на 2019 - 2021 роки індивідуальний (Форма 2019-2)</t>
  </si>
  <si>
    <r>
      <t>1.</t>
    </r>
    <r>
      <rPr>
        <b/>
        <i/>
        <u val="single"/>
        <sz val="12"/>
        <color indexed="8"/>
        <rFont val="Times New Roman"/>
        <family val="1"/>
      </rPr>
      <t xml:space="preserve">Управління праці та соціального захисту населення виконкому Саксаганської районної у місті ради </t>
    </r>
    <r>
      <rPr>
        <i/>
        <u val="single"/>
        <sz val="12"/>
        <color indexed="8"/>
        <rFont val="Times New Roman"/>
        <family val="1"/>
      </rPr>
      <t>(0) (8)</t>
    </r>
  </si>
  <si>
    <t xml:space="preserve">                                   (найменування головного розпорядника коштів місцевого бюджету)                                   (код Типової відомчої класифікації</t>
  </si>
  <si>
    <t xml:space="preserve">        видатків та кредитування місцевих бюджетів)</t>
  </si>
  <si>
    <r>
      <t>2.</t>
    </r>
    <r>
      <rPr>
        <b/>
        <i/>
        <u val="single"/>
        <sz val="12"/>
        <color indexed="8"/>
        <rFont val="Times New Roman"/>
        <family val="1"/>
      </rPr>
      <t xml:space="preserve"> Управління праці та соціального захисту населення виконкому Саксаганської районної у місті ради (0) (8) (1)</t>
    </r>
  </si>
  <si>
    <t>                                              (найменування відповідального виконавця )                                                                   (код Типової відомчої класифікації</t>
  </si>
  <si>
    <t xml:space="preserve">      видатків та кредитування місцевих бюджетів)</t>
  </si>
  <si>
    <t>3. Забезпечення соціальними послугами за місцем проживання громадян, які не здатні до самообслуговування у зв'язку з похилим віком, хворобою, інвалідністю 0) (8) (1) (3) (1) (0) (4)</t>
  </si>
  <si>
    <t xml:space="preserve">(найменування бюджетної програми                                                                                                                                        (код Програмної класифікації видатків та кредитування місцевих бюджетів)
класифікацією видатків та кредитування місцевих бюджетів)
</t>
  </si>
  <si>
    <t>4. Мета та завдання бюджетної програми на 2019 - 2021 роки</t>
  </si>
  <si>
    <t>1) мета бюджетної програми, строки її реалізації;</t>
  </si>
  <si>
    <t>Надання соціальних послуг, зокрема стаціонарного догляду, догляду вдома, денного догляду громадянм похилого віку, особам з інвалідністю в установах соціального обслуговування системи органів праці та соціального захисту населення</t>
  </si>
  <si>
    <t>2) завдання бюджетної програми ;</t>
  </si>
  <si>
    <t xml:space="preserve">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 </t>
  </si>
  <si>
    <t>3) підстави реалізації бюджетної програми.</t>
  </si>
  <si>
    <t xml:space="preserve">Конституція України; Бюдджетний кодекс України; Постанова КМУ від 30.08.2002 №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зі змінами; Наказ Міністерства фінансів від 26.08.2014 № 836 "про деякі питання затвердження програмно-цільового методу складання та виконання місцевих бюджетів", зі змінами; Наказ Міністерства соціальної політики України від 14.03.2018 № 355 "Питання комплексної реабілітації осіб з інвалідністю"; постанова КМУ від 29.12.2009 № 1417 "Деякі питання діяльності територіальних центрів  соціального обслуговування (надання соціальних послуг)", зі змінами. </t>
  </si>
  <si>
    <t>5. Надходження для виконання бюджетної програми:</t>
  </si>
  <si>
    <t>1) надходження для виконання бюджетної програми у 2017 - 2019 роках:</t>
  </si>
  <si>
    <t>( грн)</t>
  </si>
  <si>
    <t>Код</t>
  </si>
  <si>
    <t>Найменування</t>
  </si>
  <si>
    <t>2017 рік (звіт)</t>
  </si>
  <si>
    <t>2018 рік (затверджено)</t>
  </si>
  <si>
    <t>2019 рік (проект)</t>
  </si>
  <si>
    <t>загальний фонд</t>
  </si>
  <si>
    <t>спеціальний фонд</t>
  </si>
  <si>
    <t>у т. ч. бюджет розвитку</t>
  </si>
  <si>
    <t>разом</t>
  </si>
  <si>
    <t xml:space="preserve"> фонд</t>
  </si>
  <si>
    <t>ний фонд</t>
  </si>
  <si>
    <t>(3+4)</t>
  </si>
  <si>
    <t>(7+8)</t>
  </si>
  <si>
    <t>(11+12)</t>
  </si>
  <si>
    <t>0813104</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</si>
  <si>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</si>
  <si>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Надходження із загального фонду бюджету</t>
  </si>
  <si>
    <t>Х</t>
  </si>
  <si>
    <t>Власні надходження бюджетних установ</t>
  </si>
  <si>
    <t>Плата за послуги, що надається бюджетною установою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</si>
  <si>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</si>
  <si>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</si>
  <si>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</si>
  <si>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</si>
  <si>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відчудження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</si>
  <si>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Інші надходження спеціального фонду</t>
  </si>
  <si>
    <t>Запозичення</t>
  </si>
  <si>
    <t>Кошти, що передаються із загального фонду до спеціального фонду (бюджету розвитку)</t>
  </si>
  <si>
    <t>На початок періоду</t>
  </si>
  <si>
    <t>На кінець періоду</t>
  </si>
  <si>
    <t>УСЬОГО</t>
  </si>
  <si>
    <t>2) надходження для виконання бюджетної програми у 2020 - 2021 роках:</t>
  </si>
  <si>
    <t>(грн)</t>
  </si>
  <si>
    <t>2020 рік (прогноз)</t>
  </si>
  <si>
    <t>2021 рік (прогноз)</t>
  </si>
  <si>
    <t xml:space="preserve">Плата за послуги, що надається бюджетною установою згідно з їх основною діяльністю </t>
  </si>
  <si>
    <t>Кошти, що передаються із загаль-ного фонду до спеціального фонду (бюджету розвитку)</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</si>
  <si>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</si>
  <si>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2017 - 2019 роках:</t>
  </si>
  <si>
    <t>Код Економічної класифікації видатків бюджету</t>
  </si>
  <si>
    <t>Заробітна плата</t>
  </si>
  <si>
    <t>Нарахування на оплату праці</t>
  </si>
  <si>
    <t>Предмети, матеріали, обладнання та інвентар</t>
  </si>
  <si>
    <t>Медикаменти та перев'язвальні матеріали</t>
  </si>
  <si>
    <t>Продукти харчування</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</si>
  <si>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</si>
  <si>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</si>
  <si>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</si>
  <si>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</si>
  <si>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</si>
  <si>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Окремі заходи по реалізації державних (регіональних)програм, не віднесені до заходів розвитку</t>
  </si>
  <si>
    <t>Інші поточні видатки</t>
  </si>
  <si>
    <t>Придбання обладнання і предметів довгострокового користування</t>
  </si>
  <si>
    <t>2)  надання кредитів за кодами Класифікації кредитування бюджету у 2017 - 2019 роках:</t>
  </si>
  <si>
    <t>Код Класифікації кредитування бюджету</t>
  </si>
  <si>
    <t>3)  видатки за кодами Економічної класифікації видатків бюджету у 2020 - 2021 роках:</t>
  </si>
  <si>
    <t>Медикаменти та перев'язувальні матеріали</t>
  </si>
  <si>
    <t>4) надання кредитів за кодами Класифікації кредитування бюджету у 2020 - 2021 роках:</t>
  </si>
  <si>
    <t>7. Витрати за напрямами використання бюджетних коштів:</t>
  </si>
  <si>
    <t>1) витрати за напрямами використання бюджетних коштів у 2017 - 2019 роках:</t>
  </si>
  <si>
    <t>№ з/п</t>
  </si>
  <si>
    <t xml:space="preserve">Напрями використання бюджетних коштів
</t>
  </si>
  <si>
    <t>(3 + 4)</t>
  </si>
  <si>
    <t>(7 + 8)</t>
  </si>
  <si>
    <t>(11 + 12)</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</si>
  <si>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 які перебувають у складних життєвих обставинах</t>
  </si>
  <si>
    <t>2) витрати за напрямами використання бюджетних коштів у 2020 - 2021 роках:</t>
  </si>
  <si>
    <t>Напрями використання бюджетних коштів</t>
  </si>
  <si>
    <t>8. Результативні показники бюджетної програми:</t>
  </si>
  <si>
    <t>1) результативні показники бюджетної програми у 2017 - 2019 роках:</t>
  </si>
  <si>
    <t>Показники</t>
  </si>
  <si>
    <t>Одиниця виміру</t>
  </si>
  <si>
    <t>Джерело інформації</t>
  </si>
  <si>
    <t>разом  (5+6)</t>
  </si>
  <si>
    <t>разом  (8+9)</t>
  </si>
  <si>
    <t>разом  (11+12)</t>
  </si>
  <si>
    <t>затрат</t>
  </si>
  <si>
    <t>Кількість установ</t>
  </si>
  <si>
    <t>Звітність установ</t>
  </si>
  <si>
    <t>Кількість відділень, у тому числі</t>
  </si>
  <si>
    <t>Од.</t>
  </si>
  <si>
    <t>Рішення Саксаганської районної у місті ради від 19.10.2016 №456 "Про затвердження структури, загальної чисельності КУ "Територіальний центр СО (НСП) у Саксаганському районі"</t>
  </si>
  <si>
    <t>Кількість стаціонарних відділень постійного та тимчасового проживання</t>
  </si>
  <si>
    <t>Кількість штатних одиниць персоналу, у тому числі</t>
  </si>
  <si>
    <t>Наказ від 12. 07 .2016 № 753 "Про затвердження Типового штатного нормативу чисельності працівників територіального центру соціального обслуговування (надання соціальних послуг), рішення Саксаганської районної у місті ради від 19.10.2016 №456 "Про затвердження структури, загальної чисельності КУ "Територіальний центр СО (НСП) у Саксаганському районі"</t>
  </si>
  <si>
    <t>Професіоналів, фахівців та робітників, які надають соціальні послуги</t>
  </si>
  <si>
    <t>продукту</t>
  </si>
  <si>
    <t>Кількість осіб, які потребують соціального обслуговування (надання соціальних послуг), у тому числі</t>
  </si>
  <si>
    <t>осіб</t>
  </si>
  <si>
    <t>Ф12 Соц. "Звіт про організацію соціального обслуговування та надання соціальних послуг пенсіонерам, одиноким непрацездатним громадянам та інвалідам(адміністративні дані)"</t>
  </si>
  <si>
    <t>Осіб з V групою рухової активності</t>
  </si>
  <si>
    <t>Кількість осіб забезпечених соціальним обслуговуванням (надання соціальних послуг)</t>
  </si>
  <si>
    <t>Середньорічна кількість осіб, які потребують соціального обслуговування (надання соціальних послуг) з них:</t>
  </si>
  <si>
    <t>Чоловіків</t>
  </si>
  <si>
    <t>Жінок</t>
  </si>
  <si>
    <t>ефективності</t>
  </si>
  <si>
    <t>Кількість обслуговуваних осіб на одну штатну одиницю професіонала, фахівця та робітника, які надають соціальні послуги</t>
  </si>
  <si>
    <t>Ф12 Соц. "Звіт про організацію соціального обслуговування та надання соціальних послуг пенсіонерам, одиноким непрацездатним громадянам та інвалідам(адміністративні дані)". Соціальна послуга може надаватись постійно (ІІІ,ІV групи рухової активності-2 рази на тиждень), періодично (2 рази на тиждень), V група рухової активності-5 разів на тиждень), періодично (2 рази на місяць), тимчасово (визначений у договорі період)</t>
  </si>
  <si>
    <t>Середні витрати на соціальне обслуговування (надання соціальних послуг) однієї особи територіальним центром, за винятком стаціонарних відділень</t>
  </si>
  <si>
    <t>Грн/рік</t>
  </si>
  <si>
    <t>Розрахункові дані (сума заг.фонду без урахування субвенції з міського бюджету)/(чисельність осіб, які потребують соц.обслуговування (надання соц.послуг), у тому числі з 5 групою рухової активності)</t>
  </si>
  <si>
    <t>Середні витрати на соціальне обслуговування (надання соціальних послуг) одного чоловіка територіальним центром, за винятком стаціонарних відділень</t>
  </si>
  <si>
    <t>якості</t>
  </si>
  <si>
    <t>Відсоток осіб, охоплених соціальним обслуговуванням, до загальної чисельності осіб, які потребують соціальних послуг</t>
  </si>
  <si>
    <t>%</t>
  </si>
  <si>
    <t>х</t>
  </si>
  <si>
    <t>2) результативні показники бюджетної програми  у 2020 - 2021 роках:</t>
  </si>
  <si>
    <t>Підпрограма 1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</si>
  <si>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9. Структура видатків на оплату праці:</t>
  </si>
  <si>
    <t>Підпрограма 1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</si>
  <si>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Обов'язкові виплати</t>
  </si>
  <si>
    <t>Стимулюючі доплати та надбавки</t>
  </si>
  <si>
    <t>Премії</t>
  </si>
  <si>
    <t>Матеріальна допомога</t>
  </si>
  <si>
    <t>10. Чисельність зайнятих у бюджетних установах:</t>
  </si>
  <si>
    <t>Категорії працівників</t>
  </si>
  <si>
    <t>2018 рік</t>
  </si>
  <si>
    <t>2019 рік</t>
  </si>
  <si>
    <t>2020 рік</t>
  </si>
  <si>
    <t>2021 рік</t>
  </si>
  <si>
    <t>спеціаль-ний фонд</t>
  </si>
  <si>
    <t>загаль-ний фонд</t>
  </si>
  <si>
    <t>спеціа-льний фонд</t>
  </si>
  <si>
    <t>затверджено</t>
  </si>
  <si>
    <t>фактично зайняті</t>
  </si>
  <si>
    <t>но зайняті</t>
  </si>
  <si>
    <t>Адміністративний персонал</t>
  </si>
  <si>
    <t>Лікарі</t>
  </si>
  <si>
    <t>Середній медичний персонал</t>
  </si>
  <si>
    <t>Молодший медичний персонал</t>
  </si>
  <si>
    <t>Спеціалісти</t>
  </si>
  <si>
    <t>з них штатні одиниці за загальним фондом, що враховані також у спеціальному фонді</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</si>
  <si>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</si>
  <si>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2017 - 2019 роках:</t>
  </si>
  <si>
    <t>N з/п</t>
  </si>
  <si>
    <t>Найменування місцевої/регіональної програми</t>
  </si>
  <si>
    <t>Коли та яким документом затверджена</t>
  </si>
  <si>
    <t>разом (4+5)</t>
  </si>
  <si>
    <t>разом (7+8)</t>
  </si>
  <si>
    <t>разом (10+11)</t>
  </si>
  <si>
    <t>2) місцеві/регіональні програми, які виконуються в межах бюджетної програми  у 2020 - 2021 роках:</t>
  </si>
  <si>
    <t>12. Об'єкти, які виконуються в межах бюджетної програми за рахунок коштів бюджету розвитку у 2017 - 2021 роках:</t>
  </si>
  <si>
    <t xml:space="preserve">Наймену-
вання об'єкта відповідно до проектно-
кошторисної документації
</t>
  </si>
  <si>
    <t xml:space="preserve">Строк реалізації об'єкта (рік початку і завершення)
</t>
  </si>
  <si>
    <t>Загальна вартість об'єкта</t>
  </si>
  <si>
    <t xml:space="preserve">спеціальний фонд
(бюджет розвитку)
</t>
  </si>
  <si>
    <t>рівень будівельної готовності об'єкта на кінець бюджетного періоду, %</t>
  </si>
  <si>
    <t>13. Аналіз результатів, досягнутих унаслідок використання коштів загального фонду бюджету у 2017 році, очікувані результати у 2018 році, обґрунтування необхідності передбачення видатків / надання кредитів на 2019 - 2021 роки:</t>
  </si>
  <si>
    <t xml:space="preserve">     У своїй роботі територіальний центр керується постановою КМУ від 29.12.2009 р. №1417 "Деякі питання діяльності територіальних центрів соціального обслуговування (надання соціальних послуг)" та типовим положенням про територіальний центр соціального обслуговування (надання соціальних послуг). До складу територіального центру входять 4 відділення соціальної допомоги вдома, 1 відділення організації надання адресної натуральної та грошової допомоги, та відділення денного перебування. У КУ "Територіальний центр соціального обслуговування (надання соціальних послуг) у Саксаганському районі Криворізької міської ради обслуговувались у 2017 році   5114 громадян,  у 2018 році 5135 громадян. У 2019 році планується обслужити 5140 громадян, у 2020 році 5145 громадян, у 2021році 5150  громадян. Установою надаються послуги: приготування їжі, закупівля продуктів харчування, годування (ліжково-хворих), прання білизни, прасування білизни, прибирання житла, (косметичне, вологе, генеральне), допомога на присадибні ділянці, ремонт житлових приміщень, консервування овощів та фруктів, ремонту одягу,послуги перукаря, супроводження підопічник до поліклініки. Територіальним центром надано послуги за місцем проживання громадянам які не здатні до самообслуговування у зв'язку з похилим віком, хворобою та інвалідністю, а також громадянам які перебувають ускладних життєвих обставинах. У 2017 році надано534685 послуг, у 2018 році 600400 послуг, Планується надати у 2019 році   600500 послуг, у 2020 році  601000  послуг, у 2021 році  601500 послуг.                                                                                                                                                                                                                                            У територіальному центрі функціонує відділення денного перебування на 30 ліжко-місць, у даному відділені передбачено 2 разове харчування, організація дозвілля, аромотерапія, лікувальна фізкультура, термін перебування у цьому відділенні до 3 місяців.</t>
  </si>
  <si>
    <t>14. Бюджетні зобов'язання у 2017 - 2019 роках</t>
  </si>
  <si>
    <t>1) кредиторська заборгованість місцевого бюджету  у 2017  році:</t>
  </si>
  <si>
    <t>Код Економічної класифікації видатків бюджету / код Класифікації кредитування бюджету</t>
  </si>
  <si>
    <t>Затверджено з урахуванням змін</t>
  </si>
  <si>
    <t>Касові видатки / надання кредитів</t>
  </si>
  <si>
    <t>Кредиторська заборгованість на 01.01.2017</t>
  </si>
  <si>
    <t>Кредиторська заборгованість на 01.01.2018</t>
  </si>
  <si>
    <t>Зміна кредиторської заборгованості                                       (6-5)</t>
  </si>
  <si>
    <t>Погашено кредиторську заборгованість за рахунок коштів</t>
  </si>
  <si>
    <t>Бюджетні зобов'язан-ня (4+6)</t>
  </si>
  <si>
    <t>загального фонду</t>
  </si>
  <si>
    <t>спеціального фонду</t>
  </si>
  <si>
    <t>2) кредиторська заборгованість  місцевого бюджету у 2018 - 2019 роках</t>
  </si>
  <si>
    <t xml:space="preserve"> (грн)</t>
  </si>
  <si>
    <t>затверджені призначення</t>
  </si>
  <si>
    <t>кредитор-ська заборгова-ність на 01.01.2018</t>
  </si>
  <si>
    <t>планується погасити кредиторську заборгованість за рахунок коштів</t>
  </si>
  <si>
    <t>очікуваний обсяг взяття поточних зобов'язань</t>
  </si>
  <si>
    <t>граничний обсяг</t>
  </si>
  <si>
    <t>можлива кредиторська заборгованість на 01.01.2019</t>
  </si>
  <si>
    <t>очікуваний обсяг взяття поточних зобов'язань              (8-10)</t>
  </si>
  <si>
    <t>(3-5)</t>
  </si>
  <si>
    <t>(4-5-6)</t>
  </si>
  <si>
    <t>ного фонду</t>
  </si>
  <si>
    <t>3) дебіторська заборгованість у 2017 - 2018  роках</t>
  </si>
  <si>
    <t>Дебіторська заборгова-                            ність на 01.01.2017</t>
  </si>
  <si>
    <t>Дебіторська заборгова-                            ність на 01.01.2018</t>
  </si>
  <si>
    <t>Очікувана дебіторська заборгованість на 01.01.2019</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</si>
  <si>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</si>
  <si>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</si>
  <si>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2019 році:</t>
  </si>
  <si>
    <t>_________________________________________________________________________________________________________</t>
  </si>
  <si>
    <t>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внаслідок використання коштів спеціального фонду бюджету у 2017 році, та очікувані результати у 2018 році:</t>
  </si>
  <si>
    <t>Начальник управління праці та</t>
  </si>
  <si>
    <t>С. Гугуєва</t>
  </si>
  <si>
    <t>соціального захисту населення</t>
  </si>
  <si>
    <t>(підпис)</t>
  </si>
  <si>
    <t>(ініціали та прізвище)</t>
  </si>
  <si>
    <t>Начальник відділу бухгалтерського обліку-головний бухгалтер</t>
  </si>
  <si>
    <t>Г. Пономаренко</t>
  </si>
  <si>
    <t>Адміністратиний персонал</t>
  </si>
  <si>
    <t>Молодший мед.персонал</t>
  </si>
  <si>
    <t xml:space="preserve">Інші </t>
  </si>
  <si>
    <t>у тому числі оплата праці штатних одиниць за загальним фондом, що враховані також у спеціальному фонді</t>
  </si>
  <si>
    <t xml:space="preserve">В 2017 році  по спеціальному фонду надійшли кошти у сумі 537,5 тис. грн., у тому числі від плати за послуги які надаються територіальним центром згідно статутної діяльністіу - 468тис.грн., від орендної плати - 4,5тис. грн., від  благодійних внесків, грантів та дарунків - 5,1 тис. грн., бюджет розвитку - 59,9 тис. грн. У 2018 році очікується отримати  550,0 тис. грн.. На 2019 рік планується 604,0 тис.грн.,  2020 рік  580,8тис. грн.,  2021 рік 609,8тис. грн.. </t>
  </si>
  <si>
    <t>Начальник управління праці та соціального захисту населення</t>
  </si>
  <si>
    <t>Середні витрати на соціальне обслуговування (надання соціальних послуг) однієї жінки територіальним центром, за винятком стаціонарних відділень</t>
  </si>
  <si>
    <t>1) надходження для виконання бюджетної програми у 2018 - 2020 роках:</t>
  </si>
  <si>
    <t>2018 рік (звіт)</t>
  </si>
  <si>
    <t>2019 рік (затверджено)</t>
  </si>
  <si>
    <t>2020 рік (проект)</t>
  </si>
  <si>
    <t>2) надходження для виконання бюджетної програми у 2021 - 2022 роках:</t>
  </si>
  <si>
    <t>2022 рік (прогноз)</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</si>
  <si>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</si>
  <si>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</si>
  <si>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</si>
  <si>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</si>
  <si>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1) витрати за напрямами використання бюджетних коштів у 2018 - 2020 роках:</t>
  </si>
  <si>
    <t>2) витрати за напрямами використання бюджетних коштів у 2021 - 2022 роках:</t>
  </si>
  <si>
    <t>1) результативні показники бюджетної програми у 2018 - 2020 роках:</t>
  </si>
  <si>
    <t>2022 рік</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</si>
  <si>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</si>
  <si>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</si>
  <si>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</si>
  <si>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14. Бюджетні зобов'язання у 2018 - 2020 роках</t>
  </si>
  <si>
    <t>1) кредиторська заборгованість місцевого бюджету  у 2018  році:</t>
  </si>
  <si>
    <t>Кредиторська заборгованість на 01.01.2019</t>
  </si>
  <si>
    <t>2) кредиторська заборгованість  місцевого бюджету у 2019 - 2020 роках</t>
  </si>
  <si>
    <t>можлива кредиторська заборгованість на 01.01.2020</t>
  </si>
  <si>
    <t>3) дебіторська заборгованість у 2018 - 2019  роках</t>
  </si>
  <si>
    <t>4) аналіз управління бюджетними зобов'язаннями та пропозиції щодо упорядкування бюджетних зобов'язань у 2020 році:</t>
  </si>
  <si>
    <t>Бюджетний запит на 2020 - 2022 роки індивідуальний (Форма 2019-2)</t>
  </si>
  <si>
    <t>4. Мета та завдання бюджетної програми на 2020 - 2022 роки</t>
  </si>
  <si>
    <t>Інші субвенції з місцевого бюджету у тому числі субвенції з міського бюджету районним у місті бюджетам на фінансування проектів-переможців конкурсу місцевого розвитку "Громадський бюджет" у 2019 році</t>
  </si>
  <si>
    <t>Оплата інших енергоносіїв та інших комунальних послуг</t>
  </si>
  <si>
    <t xml:space="preserve">                                   (найменування головного розпорядника коштів місцевого бюджету)                                   (код Типової відомчої класифікації                                                                    (код за ЄДРПОУ)</t>
  </si>
  <si>
    <t>                                              (найменування відповідального виконавця )                                                                   (код Типової відомчої класифікації                                                             (код за ЄДРПОУ)</t>
  </si>
  <si>
    <r>
      <t>1.</t>
    </r>
    <r>
      <rPr>
        <b/>
        <i/>
        <u val="single"/>
        <sz val="12"/>
        <color indexed="8"/>
        <rFont val="Times New Roman"/>
        <family val="1"/>
      </rPr>
      <t>Управління праці та соціального захисту населення виконкому Саксаганської районної у місті ради (0) (8)                                                                                           05411280</t>
    </r>
  </si>
  <si>
    <r>
      <t>2.</t>
    </r>
    <r>
      <rPr>
        <b/>
        <i/>
        <u val="single"/>
        <sz val="12"/>
        <color indexed="8"/>
        <rFont val="Times New Roman"/>
        <family val="1"/>
      </rPr>
      <t xml:space="preserve"> Управління праці та соціального захисту населення виконкому Саксаганської районної у місті ради (0) (8) (1)                                                                                            05411280</t>
    </r>
  </si>
  <si>
    <t>(код Програмної класифікації іидатків та кредитування бюдджету)</t>
  </si>
  <si>
    <t>(код Типової ролграмної класифікації та кредитування місцевого бюджету)</t>
  </si>
  <si>
    <t>(код Функціональної кластівкації видатків та кредитування бюджету)</t>
  </si>
  <si>
    <t>(найменування бюджетної програми згідно з Типовою ппограмною класифікацією іидатків та кредитування місцевого бюджету)</t>
  </si>
  <si>
    <t>(код бюджету)</t>
  </si>
  <si>
    <t xml:space="preserve">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 які перебувають у складних життєвих </t>
  </si>
  <si>
    <t>13. Аналіз результатів, досягнутих унаслідок використання коштів загального фонду бюджету у 2018 році, очікувані результати у 2019 році, обґрунтування необхідності передбачення видатків / надання кредитів на 2020 - 2022 роки:</t>
  </si>
  <si>
    <t>кредиторська заборгова-ність на 01.01.2019</t>
  </si>
  <si>
    <t>С. В. Гугуєва</t>
  </si>
  <si>
    <t>Г. А. Пономаренко</t>
  </si>
  <si>
    <r>
      <rPr>
        <b/>
        <sz val="11"/>
        <color indexed="8"/>
        <rFont val="Times New Roman"/>
        <family val="1"/>
      </rPr>
      <t>3.</t>
    </r>
    <r>
      <rPr>
        <i/>
        <sz val="11"/>
        <color indexed="8"/>
        <rFont val="Times New Roman"/>
        <family val="1"/>
      </rPr>
      <t xml:space="preserve">                               </t>
    </r>
    <r>
      <rPr>
        <b/>
        <i/>
        <sz val="11"/>
        <color indexed="8"/>
        <rFont val="Times New Roman"/>
        <family val="1"/>
      </rPr>
      <t>081</t>
    </r>
  </si>
  <si>
    <t>04205606000</t>
  </si>
  <si>
    <t>Працівники</t>
  </si>
  <si>
    <t>Керівники</t>
  </si>
  <si>
    <t>Робітники</t>
  </si>
  <si>
    <t xml:space="preserve">  У своїй роботі територіальний центр керується постановою КМУ від 29. 12. 2009 р. №1417 "Деякі питання діяльності територіальних центрів соціального обслуговування (надання соціальних послуг)" та типовим положенням про територіальний центр соціального обслуговування (надання соціальних послуг). До складу територіального центру входять 4 відділення соціальної допомоги вдома, 1 відділення організації надання адресної натуральної та грошової допомоги, та відділення денного перебування. У КУ "Територіальний центр соціального обслуговування (надання соціальних послуг) у Саксаганському районі Криворізької міської ради обслуговувались у 2018 році   5240 громадян,  у 2019 році планується  5140 громадян. У 2020 році  планується обслужити 5145 громадян, у 2021 році 5150 громадян, у 2022 році 5155  громадян. Установою надаються послуги: приготування їжі, закупівля продуктів харчування, годування (ліжково-хворих), прання білизни, прасування білизни, прибирання житла, (косметичне, вологе, генеральне), допомога на присадибні ділянці, ремонт житлових приміщень, консервування овощів та фруктів, ремонту одягу,послуги перукаря, супроводження підопічник до поліклініки. Територіальним центром надано послуги за місцем проживання громадянам які не здатні до самообслуговування у зв'язку з похилим віком, хворобою та інвалідністю, а також громадянам які перебувають ускладних життєвих обставинах. У 2018 році надано 534 685 послуг. У 2019 році планується надати 600 400 послуг,  у 2020 році   672 632 послуг, у 2021 році  739 885 послуг, у 2022 році  813 885 послуг.  У територіальному центрі функціонує відділення денного перебування на 30 ліжко-місць, у даному відділені передбачено 2 разове харчування, організація дозвілля, аромотерапія, лікувальна фізкультура, термін перебування у цьому відділенні до 3 місяців.</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</si>
  <si>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</si>
  <si>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 xml:space="preserve">   Територіальний центр надає платні соціальні послуги населенню у вигляді: допомоги у самообслуговуванні, веденні домашнього господарства, забезпеченні супроводження (супровід споживача соціальних послуг у поліклініку тощо), надання допомоги в оплаті комунальних послуг (заповнення абонентних книжок, оплата комунальних послуг, звірення платежів, заміна книжок), психологічна підтримка (бесіди, спілкування, мотивація до активності), тощо.
У 2018 році  по спеціальному фонду надійшли кошти у сумі 608,1 тис. грн., у тому числі від плати за послуги які надаються територіальним центром згідно статутної діяльністіу - 592,3 тис. грн., 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відчудження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 - 5,2 тис. грн., від  благодійних внесків, грантів та дарунків - 3,9 тис. грн., також залишок на початок періоду склав - 31,1 тис. грн. Кошти спрямовані на розвиток територіального центру, на покращення якості обслуговування, оснащення структурних підрозділів, допомогу особам які знаходяться на обслуговуванні
У 2019 році очікується отримати 740,0  тис. грн., з них 53,6 тис. грн. це бюджет розвитку. На 2020 рік планується 700,0 тис. грн.,  2021 рік  750,тис. грн.,  2022 рік 800,0 тис. грн.</t>
  </si>
  <si>
    <t>Дебіторська заборгова-                            ність на 01.01.2019</t>
  </si>
  <si>
    <t>Очікувана дебіторська заборгованість на 01.01.2020</t>
  </si>
  <si>
    <t>1.1</t>
  </si>
  <si>
    <t>1.2</t>
  </si>
  <si>
    <t>1.3</t>
  </si>
  <si>
    <t>1.4</t>
  </si>
  <si>
    <t>1.5</t>
  </si>
  <si>
    <t>2</t>
  </si>
  <si>
    <t>2.1</t>
  </si>
  <si>
    <t>2.2</t>
  </si>
  <si>
    <t>2.3</t>
  </si>
  <si>
    <t>2.4</t>
  </si>
  <si>
    <t>2.5</t>
  </si>
  <si>
    <t>2.6</t>
  </si>
  <si>
    <t>3</t>
  </si>
  <si>
    <t>3.1</t>
  </si>
  <si>
    <t>3.2</t>
  </si>
  <si>
    <t>3.3</t>
  </si>
  <si>
    <t>3.4</t>
  </si>
  <si>
    <t>4</t>
  </si>
  <si>
    <t>4.1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</si>
</sst>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   &quot;;\-#,##0&quot;   &quot;"/>
    <numFmt numFmtId="181" formatCode="#"/>
    <numFmt numFmtId="182" formatCode="0.0"/>
  </numFmts>
  <fonts count="72">
    <font>
      <sz val="10"/>
      <name val="Arial"/>
      <family val="2"/>
    </font>
    <font>
      <sz val="11"/>
      <color indexed="8"/>
      <name val="Calibri"/>
      <family val="2"/>
    </font>
    <font>
      <sz val="12"/>
      <color indexed="8"/>
      <name val="Times New Roman"/>
      <family val="1"/>
    </font>
    <font>
      <b/>
      <sz val="18"/>
      <color indexed="8"/>
      <name val="Times New Roman"/>
      <family val="1"/>
    </font>
    <font>
      <b/>
      <sz val="12"/>
      <color indexed="8"/>
      <name val="Times New Roman"/>
      <family val="1"/>
    </font>
    <font>
      <b/>
      <i/>
      <u val="single"/>
      <sz val="12"/>
      <color indexed="8"/>
      <name val="Times New Roman"/>
      <family val="1"/>
    </font>
    <font>
      <i/>
      <u val="single"/>
      <sz val="12"/>
      <color indexed="8"/>
      <name val="Times New Roman"/>
      <family val="1"/>
    </font>
    <font>
      <sz val="10"/>
      <color indexed="8"/>
      <name val="Times New Roman"/>
      <family val="1"/>
    </font>
    <font>
      <b/>
      <i/>
      <sz val="12"/>
      <color indexed="8"/>
      <name val="Times New Roman"/>
      <family val="1"/>
    </font>
    <font>
      <sz val="11"/>
      <color indexed="8"/>
      <name val="Times New Roman"/>
      <family val="1"/>
    </font>
    <font>
      <i/>
      <sz val="10"/>
      <color indexed="8"/>
      <name val="Times New Roman"/>
      <family val="1"/>
    </font>
    <font>
      <b/>
      <i/>
      <sz val="10"/>
      <color indexed="8"/>
      <name val="Times New Roman"/>
      <family val="1"/>
    </font>
    <font>
      <b/>
      <i/>
      <sz val="11"/>
      <color indexed="8"/>
      <name val="Times New Roman"/>
      <family val="1"/>
    </font>
    <font>
      <b/>
      <sz val="10"/>
      <color indexed="8"/>
      <name val="Times New Roman"/>
      <family val="1"/>
    </font>
    <font>
      <b/>
      <sz val="12"/>
      <color indexed="63"/>
      <name val="Times New Roman"/>
      <family val="1"/>
    </font>
    <font>
      <sz val="12"/>
      <color indexed="63"/>
      <name val="Times New Roman"/>
      <family val="1"/>
    </font>
    <font>
      <i/>
      <sz val="11"/>
      <color indexed="8"/>
      <name val="Times New Roman"/>
      <family val="1"/>
    </font>
    <font>
      <i/>
      <sz val="12"/>
      <color indexed="8"/>
      <name val="Times New Roman"/>
      <family val="1"/>
    </font>
    <font>
      <sz val="13"/>
      <color indexed="8"/>
      <name val="Times New Roman"/>
      <family val="1"/>
    </font>
    <font>
      <sz val="13"/>
      <name val="Times New Roman"/>
      <family val="1"/>
    </font>
    <font>
      <sz val="10"/>
      <name val="Times New Roman"/>
      <family val="1"/>
    </font>
    <font>
      <sz val="12"/>
      <color indexed="8"/>
      <name val="Calibri"/>
      <family val="2"/>
    </font>
    <font>
      <sz val="18"/>
      <color indexed="8"/>
      <name val="Times New Roman"/>
      <family val="1"/>
    </font>
    <font>
      <sz val="9"/>
      <color indexed="8"/>
      <name val="Times New Roman"/>
      <family val="1"/>
    </font>
    <font>
      <sz val="10.5"/>
      <color indexed="8"/>
      <name val="Times New Roman"/>
      <family val="1"/>
    </font>
    <font>
      <sz val="8"/>
      <name val="Arial"/>
      <family val="2"/>
    </font>
    <font>
      <sz val="16"/>
      <color indexed="8"/>
      <name val="Calibri"/>
      <family val="2"/>
    </font>
    <font>
      <b/>
      <sz val="20"/>
      <color indexed="8"/>
      <name val="Times New Roman"/>
      <family val="1"/>
    </font>
    <font>
      <sz val="20"/>
      <color indexed="8"/>
      <name val="Calibri"/>
      <family val="2"/>
    </font>
    <font>
      <sz val="20"/>
      <color indexed="8"/>
      <name val="Times New Roman"/>
      <family val="1"/>
    </font>
    <font>
      <i/>
      <sz val="20"/>
      <color indexed="8"/>
      <name val="Times New Roman"/>
      <family val="1"/>
    </font>
    <font>
      <sz val="14"/>
      <color indexed="8"/>
      <name val="Times New Roman"/>
      <family val="1"/>
    </font>
    <font>
      <u val="single"/>
      <sz val="7.5"/>
      <color indexed="12"/>
      <name val="Arial"/>
      <family val="2"/>
    </font>
    <font>
      <u val="single"/>
      <sz val="7.5"/>
      <color indexed="36"/>
      <name val="Arial"/>
      <family val="2"/>
    </font>
    <font>
      <sz val="9"/>
      <name val="Tahoma"/>
      <family val="2"/>
    </font>
    <font>
      <b/>
      <sz val="9"/>
      <name val="Tahoma"/>
      <family val="2"/>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8"/>
      <color indexed="62"/>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49"/>
        <bgColor indexed="64"/>
      </patternFill>
    </fill>
    <fill>
      <patternFill patternType="solid">
        <fgColor indexed="13"/>
        <bgColor indexed="64"/>
      </patternFill>
    </fill>
    <fill>
      <patternFill patternType="solid">
        <fgColor indexed="33"/>
        <bgColor indexed="64"/>
      </patternFill>
    </fill>
    <fill>
      <patternFill patternType="solid">
        <fgColor indexed="14"/>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hair">
        <color indexed="8"/>
      </left>
      <right style="hair">
        <color indexed="8"/>
      </right>
      <top style="hair">
        <color indexed="8"/>
      </top>
      <bottom style="hair">
        <color indexed="8"/>
      </bottom>
    </border>
    <border>
      <left style="hair">
        <color indexed="8"/>
      </left>
      <right style="thin">
        <color indexed="8"/>
      </right>
      <top>
        <color indexed="63"/>
      </top>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thin">
        <color indexed="8"/>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style="medium">
        <color indexed="8"/>
      </top>
      <bottom>
        <color indexed="63"/>
      </bottom>
    </border>
    <border>
      <left style="medium"/>
      <right style="thin">
        <color indexed="8"/>
      </right>
      <top style="medium">
        <color indexed="8"/>
      </top>
      <bottom style="medium">
        <color indexed="8"/>
      </bottom>
    </border>
    <border>
      <left style="medium"/>
      <right style="hair">
        <color indexed="8"/>
      </right>
      <top style="hair">
        <color indexed="8"/>
      </top>
      <bottom style="hair">
        <color indexed="8"/>
      </bottom>
    </border>
    <border>
      <left style="medium"/>
      <right style="hair">
        <color indexed="8"/>
      </right>
      <top style="hair">
        <color indexed="8"/>
      </top>
      <bottom>
        <color indexed="63"/>
      </bottom>
    </border>
    <border>
      <left style="medium"/>
      <right style="hair">
        <color indexed="8"/>
      </right>
      <top style="medium"/>
      <bottom style="medium"/>
    </border>
    <border>
      <left style="medium"/>
      <right style="medium"/>
      <top style="medium"/>
      <bottom style="thin">
        <color indexed="8"/>
      </bottom>
    </border>
    <border>
      <left style="medium"/>
      <right style="medium"/>
      <top style="thin">
        <color indexed="8"/>
      </top>
      <bottom>
        <color indexed="63"/>
      </bottom>
    </border>
    <border>
      <left style="medium"/>
      <right style="medium"/>
      <top style="medium"/>
      <bottom style="medium"/>
    </border>
    <border>
      <left>
        <color indexed="63"/>
      </left>
      <right style="thin">
        <color indexed="8"/>
      </right>
      <top>
        <color indexed="63"/>
      </top>
      <bottom>
        <color indexed="63"/>
      </bottom>
    </border>
    <border>
      <left>
        <color indexed="63"/>
      </left>
      <right style="medium"/>
      <top>
        <color indexed="63"/>
      </top>
      <bottom style="thin">
        <color indexed="8"/>
      </bottom>
    </border>
    <border>
      <left>
        <color indexed="63"/>
      </left>
      <right style="medium"/>
      <top style="medium"/>
      <bottom style="mediu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color indexed="8"/>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hair">
        <color indexed="8"/>
      </left>
      <right style="hair">
        <color indexed="8"/>
      </right>
      <top>
        <color indexed="63"/>
      </top>
      <bottom>
        <color indexed="63"/>
      </bottom>
    </border>
    <border>
      <left style="medium"/>
      <right style="thin">
        <color indexed="8"/>
      </right>
      <top style="thin">
        <color indexed="8"/>
      </top>
      <bottom style="thin">
        <color indexed="8"/>
      </bottom>
    </border>
    <border>
      <left style="thin">
        <color indexed="8"/>
      </left>
      <right style="medium"/>
      <top>
        <color indexed="63"/>
      </top>
      <bottom>
        <color indexed="63"/>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color indexed="63"/>
      </left>
      <right>
        <color indexed="63"/>
      </right>
      <top>
        <color indexed="63"/>
      </top>
      <bottom style="medium"/>
    </border>
    <border>
      <left style="medium"/>
      <right style="thin">
        <color indexed="8"/>
      </right>
      <top>
        <color indexed="63"/>
      </top>
      <bottom style="thin">
        <color indexed="8"/>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medium">
        <color indexed="8"/>
      </right>
      <top style="thin">
        <color indexed="8"/>
      </top>
      <bottom>
        <color indexed="63"/>
      </bottom>
    </border>
    <border>
      <left style="medium"/>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medium">
        <color indexed="8"/>
      </top>
      <bottom style="medium">
        <color indexed="8"/>
      </bottom>
    </border>
    <border>
      <left style="thin">
        <color indexed="8"/>
      </left>
      <right>
        <color indexed="63"/>
      </right>
      <top style="thin">
        <color indexed="8"/>
      </top>
      <bottom>
        <color indexed="63"/>
      </bottom>
    </border>
    <border>
      <left style="hair">
        <color indexed="8"/>
      </left>
      <right style="hair">
        <color indexed="8"/>
      </right>
      <top style="medium"/>
      <bottom style="medium"/>
    </border>
    <border>
      <left style="hair">
        <color indexed="8"/>
      </left>
      <right>
        <color indexed="63"/>
      </right>
      <top style="medium"/>
      <bottom style="medium"/>
    </border>
    <border>
      <left style="thin">
        <color indexed="8"/>
      </left>
      <right>
        <color indexed="63"/>
      </right>
      <top style="medium"/>
      <bottom style="medium">
        <color indexed="8"/>
      </bottom>
    </border>
    <border>
      <left>
        <color indexed="63"/>
      </left>
      <right style="medium">
        <color indexed="8"/>
      </right>
      <top style="medium"/>
      <bottom>
        <color indexed="63"/>
      </bottom>
    </border>
    <border>
      <left style="thin">
        <color indexed="8"/>
      </left>
      <right style="medium">
        <color indexed="8"/>
      </right>
      <top style="medium"/>
      <bottom>
        <color indexed="63"/>
      </bottom>
    </border>
    <border>
      <left style="thin">
        <color indexed="8"/>
      </left>
      <right style="medium"/>
      <top style="medium"/>
      <bottom>
        <color indexed="63"/>
      </bottom>
    </border>
    <border>
      <left style="medium"/>
      <right>
        <color indexed="63"/>
      </right>
      <top style="medium"/>
      <bottom style="medium">
        <color indexed="8"/>
      </bottom>
    </border>
    <border>
      <left style="medium"/>
      <right>
        <color indexed="63"/>
      </right>
      <top style="thin">
        <color indexed="8"/>
      </top>
      <bottom style="medium"/>
    </border>
    <border>
      <left style="medium"/>
      <right style="medium"/>
      <top style="medium"/>
      <bottom style="medium">
        <color indexed="8"/>
      </bottom>
    </border>
    <border>
      <left style="medium"/>
      <right style="medium"/>
      <top style="thin">
        <color indexed="8"/>
      </top>
      <bottom style="medium"/>
    </border>
    <border>
      <left>
        <color indexed="63"/>
      </left>
      <right>
        <color indexed="63"/>
      </right>
      <top style="medium"/>
      <bottom style="medium">
        <color indexed="8"/>
      </bottom>
    </border>
    <border>
      <left>
        <color indexed="63"/>
      </left>
      <right>
        <color indexed="63"/>
      </right>
      <top style="thin">
        <color indexed="8"/>
      </top>
      <bottom style="medium"/>
    </border>
    <border>
      <left style="thin">
        <color indexed="8"/>
      </left>
      <right style="medium">
        <color indexed="8"/>
      </right>
      <top style="medium"/>
      <bottom style="thin">
        <color indexed="8"/>
      </bottom>
    </border>
    <border>
      <left style="medium"/>
      <right>
        <color indexed="63"/>
      </right>
      <top>
        <color indexed="63"/>
      </top>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32"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33"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70" fillId="32" borderId="0" applyNumberFormat="0" applyBorder="0" applyAlignment="0" applyProtection="0"/>
  </cellStyleXfs>
  <cellXfs count="533">
    <xf numFmtId="0" fontId="0" fillId="0" borderId="0" xfId="0" applyAlignment="1">
      <alignment/>
    </xf>
    <xf numFmtId="0" fontId="1" fillId="0" borderId="0" xfId="33">
      <alignment/>
      <protection/>
    </xf>
    <xf numFmtId="0" fontId="2" fillId="0" borderId="0" xfId="33" applyFont="1" applyAlignment="1">
      <alignment vertical="center" wrapText="1"/>
      <protection/>
    </xf>
    <xf numFmtId="0" fontId="2" fillId="0" borderId="0" xfId="33" applyFont="1" applyBorder="1" applyAlignment="1">
      <alignment horizontal="left"/>
      <protection/>
    </xf>
    <xf numFmtId="0" fontId="2" fillId="0" borderId="0" xfId="33" applyFont="1" applyAlignment="1">
      <alignment horizontal="left"/>
      <protection/>
    </xf>
    <xf numFmtId="0" fontId="1" fillId="0" borderId="0" xfId="33" applyAlignment="1">
      <alignment horizontal="center" vertical="center"/>
      <protection/>
    </xf>
    <xf numFmtId="0" fontId="7" fillId="0" borderId="0" xfId="33" applyFont="1" applyBorder="1" applyAlignment="1">
      <alignment horizontal="left" vertical="center" wrapText="1"/>
      <protection/>
    </xf>
    <xf numFmtId="0" fontId="7" fillId="0" borderId="0" xfId="33" applyFont="1" applyAlignment="1">
      <alignment horizontal="left" vertical="center" wrapText="1"/>
      <protection/>
    </xf>
    <xf numFmtId="0" fontId="1" fillId="0" borderId="0" xfId="33" applyAlignment="1">
      <alignment vertical="top" wrapText="1"/>
      <protection/>
    </xf>
    <xf numFmtId="0" fontId="2" fillId="0" borderId="0" xfId="33" applyFont="1" applyAlignment="1">
      <alignment horizontal="right" vertical="center"/>
      <protection/>
    </xf>
    <xf numFmtId="0" fontId="9" fillId="0" borderId="10" xfId="33" applyFont="1" applyBorder="1" applyAlignment="1">
      <alignment horizontal="center" vertical="center" wrapText="1"/>
      <protection/>
    </xf>
    <xf numFmtId="0" fontId="9" fillId="0" borderId="11" xfId="33" applyFont="1" applyBorder="1" applyAlignment="1">
      <alignment horizontal="center" vertical="center" wrapText="1"/>
      <protection/>
    </xf>
    <xf numFmtId="0" fontId="9" fillId="0" borderId="12" xfId="33" applyFont="1" applyBorder="1" applyAlignment="1">
      <alignment horizontal="center" vertical="center" wrapText="1"/>
      <protection/>
    </xf>
    <xf numFmtId="0" fontId="9" fillId="0" borderId="13" xfId="33" applyFont="1" applyBorder="1" applyAlignment="1">
      <alignment horizontal="center" vertical="center" wrapText="1"/>
      <protection/>
    </xf>
    <xf numFmtId="0" fontId="10" fillId="0" borderId="14" xfId="33" applyFont="1" applyBorder="1" applyAlignment="1">
      <alignment horizontal="center" vertical="center" wrapText="1"/>
      <protection/>
    </xf>
    <xf numFmtId="0" fontId="10" fillId="0" borderId="15" xfId="33" applyFont="1" applyBorder="1" applyAlignment="1">
      <alignment horizontal="center" vertical="center" wrapText="1"/>
      <protection/>
    </xf>
    <xf numFmtId="0" fontId="10" fillId="0" borderId="16" xfId="33" applyFont="1" applyBorder="1" applyAlignment="1">
      <alignment horizontal="center" vertical="center" wrapText="1"/>
      <protection/>
    </xf>
    <xf numFmtId="49" fontId="11" fillId="0" borderId="17" xfId="33" applyNumberFormat="1" applyFont="1" applyBorder="1" applyAlignment="1">
      <alignment horizontal="center" vertical="center" wrapText="1"/>
      <protection/>
    </xf>
    <xf numFmtId="0" fontId="12" fillId="0" borderId="17" xfId="33" applyFont="1" applyBorder="1" applyAlignment="1">
      <alignment vertical="center" wrapText="1"/>
      <protection/>
    </xf>
    <xf numFmtId="180" fontId="13" fillId="33" borderId="17" xfId="33" applyNumberFormat="1" applyFont="1" applyFill="1" applyBorder="1" applyAlignment="1">
      <alignment horizontal="center" vertical="center" wrapText="1"/>
      <protection/>
    </xf>
    <xf numFmtId="180" fontId="13" fillId="33" borderId="18" xfId="33" applyNumberFormat="1" applyFont="1" applyFill="1" applyBorder="1" applyAlignment="1">
      <alignment horizontal="center" vertical="center" wrapText="1"/>
      <protection/>
    </xf>
    <xf numFmtId="0" fontId="7" fillId="0" borderId="11" xfId="33" applyFont="1" applyBorder="1" applyAlignment="1">
      <alignment horizontal="center" vertical="center" wrapText="1"/>
      <protection/>
    </xf>
    <xf numFmtId="0" fontId="7" fillId="0" borderId="11" xfId="33" applyFont="1" applyBorder="1" applyAlignment="1">
      <alignment vertical="center" wrapText="1"/>
      <protection/>
    </xf>
    <xf numFmtId="1" fontId="7" fillId="0" borderId="11" xfId="33" applyNumberFormat="1" applyFont="1" applyFill="1" applyBorder="1" applyAlignment="1">
      <alignment horizontal="center" vertical="center" wrapText="1"/>
      <protection/>
    </xf>
    <xf numFmtId="1" fontId="7" fillId="0" borderId="11" xfId="33" applyNumberFormat="1" applyFont="1" applyBorder="1" applyAlignment="1">
      <alignment horizontal="center" vertical="center" wrapText="1"/>
      <protection/>
    </xf>
    <xf numFmtId="1" fontId="7" fillId="0" borderId="12" xfId="33" applyNumberFormat="1" applyFont="1" applyBorder="1" applyAlignment="1">
      <alignment horizontal="center" vertical="center" wrapText="1"/>
      <protection/>
    </xf>
    <xf numFmtId="1" fontId="7" fillId="0" borderId="12" xfId="33" applyNumberFormat="1" applyFont="1" applyFill="1" applyBorder="1" applyAlignment="1">
      <alignment horizontal="center" vertical="center" wrapText="1"/>
      <protection/>
    </xf>
    <xf numFmtId="0" fontId="1" fillId="0" borderId="0" xfId="33" applyFill="1">
      <alignment/>
      <protection/>
    </xf>
    <xf numFmtId="0" fontId="11" fillId="0" borderId="11" xfId="33" applyFont="1" applyBorder="1" applyAlignment="1">
      <alignment horizontal="center" vertical="center" wrapText="1"/>
      <protection/>
    </xf>
    <xf numFmtId="0" fontId="12" fillId="0" borderId="11" xfId="33" applyFont="1" applyBorder="1" applyAlignment="1">
      <alignment vertical="center" wrapText="1"/>
      <protection/>
    </xf>
    <xf numFmtId="1" fontId="13" fillId="0" borderId="11" xfId="33" applyNumberFormat="1" applyFont="1" applyBorder="1" applyAlignment="1">
      <alignment horizontal="center" vertical="center" wrapText="1"/>
      <protection/>
    </xf>
    <xf numFmtId="1" fontId="13" fillId="0" borderId="12" xfId="33" applyNumberFormat="1" applyFont="1" applyBorder="1" applyAlignment="1">
      <alignment horizontal="center" vertical="center" wrapText="1"/>
      <protection/>
    </xf>
    <xf numFmtId="0" fontId="7" fillId="0" borderId="19" xfId="33" applyFont="1" applyBorder="1" applyAlignment="1">
      <alignment horizontal="center" vertical="center" wrapText="1"/>
      <protection/>
    </xf>
    <xf numFmtId="0" fontId="7" fillId="0" borderId="10" xfId="33" applyFont="1" applyBorder="1" applyAlignment="1">
      <alignment vertical="center" wrapText="1"/>
      <protection/>
    </xf>
    <xf numFmtId="1" fontId="13" fillId="0" borderId="10" xfId="33" applyNumberFormat="1" applyFont="1" applyBorder="1" applyAlignment="1">
      <alignment horizontal="center" vertical="center" wrapText="1"/>
      <protection/>
    </xf>
    <xf numFmtId="1" fontId="13" fillId="0" borderId="10" xfId="33" applyNumberFormat="1" applyFont="1" applyFill="1" applyBorder="1" applyAlignment="1">
      <alignment horizontal="center" vertical="center" wrapText="1"/>
      <protection/>
    </xf>
    <xf numFmtId="1" fontId="13" fillId="0" borderId="13" xfId="33" applyNumberFormat="1" applyFont="1" applyBorder="1" applyAlignment="1">
      <alignment horizontal="center" vertical="center" wrapText="1"/>
      <protection/>
    </xf>
    <xf numFmtId="0" fontId="7" fillId="0" borderId="0" xfId="33" applyFont="1" applyBorder="1" applyAlignment="1">
      <alignment horizontal="center" vertical="center" wrapText="1"/>
      <protection/>
    </xf>
    <xf numFmtId="0" fontId="7" fillId="0" borderId="0" xfId="33" applyFont="1" applyBorder="1" applyAlignment="1">
      <alignment vertical="center" wrapText="1"/>
      <protection/>
    </xf>
    <xf numFmtId="0" fontId="2" fillId="0" borderId="0" xfId="33" applyFont="1" applyAlignment="1">
      <alignment vertical="center"/>
      <protection/>
    </xf>
    <xf numFmtId="49" fontId="8" fillId="0" borderId="17" xfId="33" applyNumberFormat="1" applyFont="1" applyBorder="1" applyAlignment="1">
      <alignment horizontal="center" vertical="center" wrapText="1"/>
      <protection/>
    </xf>
    <xf numFmtId="0" fontId="12" fillId="0" borderId="17" xfId="33" applyFont="1" applyBorder="1" applyAlignment="1">
      <alignment horizontal="left" vertical="center" wrapText="1"/>
      <protection/>
    </xf>
    <xf numFmtId="0" fontId="2" fillId="0" borderId="11" xfId="33" applyFont="1" applyBorder="1" applyAlignment="1">
      <alignment horizontal="center" vertical="center" wrapText="1"/>
      <protection/>
    </xf>
    <xf numFmtId="0" fontId="2" fillId="0" borderId="11" xfId="33" applyFont="1" applyBorder="1" applyAlignment="1">
      <alignment horizontal="left" vertical="center" wrapText="1"/>
      <protection/>
    </xf>
    <xf numFmtId="1" fontId="15" fillId="0" borderId="11" xfId="33" applyNumberFormat="1" applyFont="1" applyFill="1" applyBorder="1" applyAlignment="1">
      <alignment horizontal="center" vertical="center" wrapText="1"/>
      <protection/>
    </xf>
    <xf numFmtId="1" fontId="15" fillId="0" borderId="12" xfId="33" applyNumberFormat="1" applyFont="1" applyFill="1" applyBorder="1" applyAlignment="1">
      <alignment horizontal="center" vertical="center" wrapText="1"/>
      <protection/>
    </xf>
    <xf numFmtId="0" fontId="2" fillId="0" borderId="11" xfId="33" applyFont="1" applyBorder="1" applyAlignment="1">
      <alignment vertical="center" wrapText="1"/>
      <protection/>
    </xf>
    <xf numFmtId="1" fontId="2" fillId="0" borderId="11" xfId="33" applyNumberFormat="1" applyFont="1" applyFill="1" applyBorder="1" applyAlignment="1">
      <alignment horizontal="center" vertical="center" wrapText="1"/>
      <protection/>
    </xf>
    <xf numFmtId="1" fontId="2" fillId="0" borderId="12" xfId="33" applyNumberFormat="1" applyFont="1" applyFill="1" applyBorder="1" applyAlignment="1">
      <alignment horizontal="center" vertical="center" wrapText="1"/>
      <protection/>
    </xf>
    <xf numFmtId="1" fontId="2" fillId="0" borderId="11" xfId="33" applyNumberFormat="1" applyFont="1" applyBorder="1" applyAlignment="1">
      <alignment horizontal="center" vertical="center" wrapText="1"/>
      <protection/>
    </xf>
    <xf numFmtId="1" fontId="2" fillId="0" borderId="12" xfId="33" applyNumberFormat="1" applyFont="1" applyBorder="1" applyAlignment="1">
      <alignment horizontal="center" vertical="center" wrapText="1"/>
      <protection/>
    </xf>
    <xf numFmtId="0" fontId="2" fillId="0" borderId="19" xfId="33" applyFont="1" applyBorder="1" applyAlignment="1">
      <alignment horizontal="center" vertical="center" wrapText="1"/>
      <protection/>
    </xf>
    <xf numFmtId="0" fontId="2" fillId="0" borderId="10" xfId="33" applyFont="1" applyBorder="1" applyAlignment="1">
      <alignment horizontal="left" vertical="center" wrapText="1"/>
      <protection/>
    </xf>
    <xf numFmtId="1" fontId="4" fillId="0" borderId="10" xfId="33" applyNumberFormat="1" applyFont="1" applyBorder="1" applyAlignment="1">
      <alignment horizontal="center" vertical="center" wrapText="1"/>
      <protection/>
    </xf>
    <xf numFmtId="0" fontId="2" fillId="0" borderId="0" xfId="33" applyFont="1" applyBorder="1" applyAlignment="1">
      <alignment horizontal="center" vertical="center" wrapText="1"/>
      <protection/>
    </xf>
    <xf numFmtId="0" fontId="2" fillId="0" borderId="0" xfId="33" applyFont="1" applyBorder="1" applyAlignment="1">
      <alignment horizontal="left" vertical="center" wrapText="1"/>
      <protection/>
    </xf>
    <xf numFmtId="0" fontId="10" fillId="0" borderId="20" xfId="33" applyFont="1" applyBorder="1" applyAlignment="1">
      <alignment horizontal="center" vertical="center" wrapText="1"/>
      <protection/>
    </xf>
    <xf numFmtId="0" fontId="11" fillId="0" borderId="20" xfId="33" applyFont="1" applyBorder="1" applyAlignment="1">
      <alignment horizontal="center" vertical="center" wrapText="1"/>
      <protection/>
    </xf>
    <xf numFmtId="0" fontId="12" fillId="0" borderId="20" xfId="33" applyFont="1" applyBorder="1" applyAlignment="1">
      <alignment vertical="center" wrapText="1"/>
      <protection/>
    </xf>
    <xf numFmtId="0" fontId="7" fillId="0" borderId="20" xfId="33" applyFont="1" applyBorder="1" applyAlignment="1">
      <alignment horizontal="center" vertical="center" wrapText="1"/>
      <protection/>
    </xf>
    <xf numFmtId="0" fontId="10" fillId="0" borderId="20" xfId="33" applyFont="1" applyBorder="1" applyAlignment="1">
      <alignment vertical="center" wrapText="1"/>
      <protection/>
    </xf>
    <xf numFmtId="0" fontId="7" fillId="0" borderId="21" xfId="33" applyFont="1" applyBorder="1" applyAlignment="1">
      <alignment horizontal="center" vertical="center" wrapText="1"/>
      <protection/>
    </xf>
    <xf numFmtId="0" fontId="10" fillId="0" borderId="17" xfId="33" applyFont="1" applyBorder="1" applyAlignment="1">
      <alignment vertical="center" wrapText="1"/>
      <protection/>
    </xf>
    <xf numFmtId="0" fontId="11" fillId="0" borderId="22" xfId="33" applyFont="1" applyBorder="1" applyAlignment="1">
      <alignment horizontal="center" vertical="center" wrapText="1"/>
      <protection/>
    </xf>
    <xf numFmtId="0" fontId="7" fillId="0" borderId="22" xfId="33" applyFont="1" applyBorder="1" applyAlignment="1">
      <alignment horizontal="center" vertical="center" wrapText="1"/>
      <protection/>
    </xf>
    <xf numFmtId="0" fontId="10" fillId="0" borderId="11" xfId="33" applyFont="1" applyBorder="1" applyAlignment="1">
      <alignment vertical="center" wrapText="1"/>
      <protection/>
    </xf>
    <xf numFmtId="0" fontId="7" fillId="0" borderId="23" xfId="33" applyFont="1" applyBorder="1" applyAlignment="1">
      <alignment horizontal="center" vertical="center" wrapText="1"/>
      <protection/>
    </xf>
    <xf numFmtId="0" fontId="7" fillId="0" borderId="24" xfId="33" applyFont="1" applyBorder="1" applyAlignment="1">
      <alignment vertical="center" wrapText="1"/>
      <protection/>
    </xf>
    <xf numFmtId="0" fontId="2" fillId="0" borderId="0" xfId="33" applyFont="1">
      <alignment/>
      <protection/>
    </xf>
    <xf numFmtId="0" fontId="1" fillId="0" borderId="25" xfId="33" applyBorder="1">
      <alignment/>
      <protection/>
    </xf>
    <xf numFmtId="0" fontId="10" fillId="0" borderId="11" xfId="33" applyFont="1" applyBorder="1" applyAlignment="1">
      <alignment horizontal="center" vertical="center" wrapText="1"/>
      <protection/>
    </xf>
    <xf numFmtId="0" fontId="10" fillId="0" borderId="12" xfId="33" applyFont="1" applyBorder="1" applyAlignment="1">
      <alignment horizontal="center" vertical="center" wrapText="1"/>
      <protection/>
    </xf>
    <xf numFmtId="0" fontId="7" fillId="0" borderId="12" xfId="33" applyFont="1" applyBorder="1" applyAlignment="1">
      <alignment horizontal="center" vertical="center" wrapText="1"/>
      <protection/>
    </xf>
    <xf numFmtId="0" fontId="7" fillId="0" borderId="10" xfId="33" applyFont="1" applyBorder="1" applyAlignment="1">
      <alignment horizontal="center" vertical="center" wrapText="1"/>
      <protection/>
    </xf>
    <xf numFmtId="0" fontId="7" fillId="0" borderId="13" xfId="33" applyFont="1" applyBorder="1" applyAlignment="1">
      <alignment horizontal="center" vertical="center" wrapText="1"/>
      <protection/>
    </xf>
    <xf numFmtId="0" fontId="8" fillId="0" borderId="17" xfId="33" applyFont="1" applyBorder="1" applyAlignment="1">
      <alignment horizontal="center" vertical="center" wrapText="1"/>
      <protection/>
    </xf>
    <xf numFmtId="1" fontId="8" fillId="0" borderId="17" xfId="33" applyNumberFormat="1" applyFont="1" applyFill="1" applyBorder="1" applyAlignment="1">
      <alignment horizontal="center" vertical="center" wrapText="1"/>
      <protection/>
    </xf>
    <xf numFmtId="0" fontId="2" fillId="0" borderId="17" xfId="33" applyFont="1" applyBorder="1" applyAlignment="1">
      <alignment horizontal="center" vertical="center" wrapText="1"/>
      <protection/>
    </xf>
    <xf numFmtId="1" fontId="2" fillId="0" borderId="17" xfId="33" applyNumberFormat="1" applyFont="1" applyFill="1" applyBorder="1" applyAlignment="1">
      <alignment horizontal="center" vertical="center" wrapText="1"/>
      <protection/>
    </xf>
    <xf numFmtId="0" fontId="8" fillId="0" borderId="11" xfId="33" applyFont="1" applyBorder="1" applyAlignment="1">
      <alignment horizontal="center" vertical="center" wrapText="1"/>
      <protection/>
    </xf>
    <xf numFmtId="0" fontId="8" fillId="0" borderId="11" xfId="33" applyFont="1" applyBorder="1" applyAlignment="1">
      <alignment horizontal="left" vertical="center" wrapText="1"/>
      <protection/>
    </xf>
    <xf numFmtId="1" fontId="8" fillId="0" borderId="10" xfId="33" applyNumberFormat="1" applyFont="1" applyFill="1" applyBorder="1" applyAlignment="1">
      <alignment horizontal="center" vertical="center" wrapText="1"/>
      <protection/>
    </xf>
    <xf numFmtId="0" fontId="2" fillId="0" borderId="26" xfId="33" applyFont="1" applyBorder="1" applyAlignment="1">
      <alignment horizontal="center" vertical="center" wrapText="1"/>
      <protection/>
    </xf>
    <xf numFmtId="0" fontId="2" fillId="0" borderId="27" xfId="33" applyFont="1" applyBorder="1" applyAlignment="1">
      <alignment horizontal="center" vertical="center" wrapText="1"/>
      <protection/>
    </xf>
    <xf numFmtId="0" fontId="2" fillId="0" borderId="10" xfId="33" applyFont="1" applyBorder="1" applyAlignment="1">
      <alignment horizontal="center" vertical="center" wrapText="1"/>
      <protection/>
    </xf>
    <xf numFmtId="0" fontId="2" fillId="0" borderId="12" xfId="33" applyFont="1" applyBorder="1" applyAlignment="1">
      <alignment horizontal="center" vertical="center" wrapText="1"/>
      <protection/>
    </xf>
    <xf numFmtId="0" fontId="2" fillId="0" borderId="28" xfId="33" applyFont="1" applyBorder="1" applyAlignment="1">
      <alignment horizontal="center" vertical="center" wrapText="1"/>
      <protection/>
    </xf>
    <xf numFmtId="0" fontId="2" fillId="0" borderId="17" xfId="33" applyFont="1" applyBorder="1" applyAlignment="1">
      <alignment horizontal="left" vertical="center" wrapText="1"/>
      <protection/>
    </xf>
    <xf numFmtId="0" fontId="2" fillId="0" borderId="18" xfId="33" applyFont="1" applyBorder="1" applyAlignment="1">
      <alignment horizontal="center" vertical="center" wrapText="1"/>
      <protection/>
    </xf>
    <xf numFmtId="0" fontId="2" fillId="0" borderId="13" xfId="33" applyFont="1" applyBorder="1" applyAlignment="1">
      <alignment horizontal="center" vertical="center" wrapText="1"/>
      <protection/>
    </xf>
    <xf numFmtId="0" fontId="2" fillId="0" borderId="0" xfId="33" applyFont="1" applyAlignment="1">
      <alignment horizontal="center" vertical="center"/>
      <protection/>
    </xf>
    <xf numFmtId="181" fontId="11" fillId="0" borderId="17" xfId="33" applyNumberFormat="1" applyFont="1" applyBorder="1" applyAlignment="1">
      <alignment horizontal="center" vertical="center" wrapText="1"/>
      <protection/>
    </xf>
    <xf numFmtId="181" fontId="11" fillId="0" borderId="11" xfId="33" applyNumberFormat="1" applyFont="1" applyBorder="1" applyAlignment="1">
      <alignment horizontal="center" vertical="center" wrapText="1"/>
      <protection/>
    </xf>
    <xf numFmtId="0" fontId="4" fillId="0" borderId="0" xfId="33" applyFont="1" applyAlignment="1">
      <alignment vertical="center"/>
      <protection/>
    </xf>
    <xf numFmtId="0" fontId="18" fillId="0" borderId="20" xfId="33" applyFont="1" applyBorder="1" applyAlignment="1">
      <alignment horizontal="center" vertical="center" wrapText="1"/>
      <protection/>
    </xf>
    <xf numFmtId="1" fontId="8" fillId="0" borderId="17" xfId="33" applyNumberFormat="1" applyFont="1" applyBorder="1" applyAlignment="1">
      <alignment horizontal="center" vertical="center" wrapText="1"/>
      <protection/>
    </xf>
    <xf numFmtId="0" fontId="19" fillId="0" borderId="20" xfId="0" applyFont="1" applyBorder="1" applyAlignment="1">
      <alignment horizontal="center"/>
    </xf>
    <xf numFmtId="1" fontId="8" fillId="0" borderId="11" xfId="33" applyNumberFormat="1" applyFont="1" applyBorder="1" applyAlignment="1">
      <alignment horizontal="center" vertical="center" wrapText="1"/>
      <protection/>
    </xf>
    <xf numFmtId="0" fontId="2" fillId="0" borderId="20" xfId="33" applyFont="1" applyBorder="1" applyAlignment="1">
      <alignment horizontal="center" vertical="center" wrapText="1"/>
      <protection/>
    </xf>
    <xf numFmtId="1" fontId="2" fillId="0" borderId="20" xfId="33" applyNumberFormat="1" applyFont="1" applyBorder="1" applyAlignment="1">
      <alignment horizontal="center" vertical="center" wrapText="1"/>
      <protection/>
    </xf>
    <xf numFmtId="0" fontId="10" fillId="0" borderId="29" xfId="33" applyFont="1" applyBorder="1" applyAlignment="1">
      <alignment horizontal="center" vertical="center" wrapText="1"/>
      <protection/>
    </xf>
    <xf numFmtId="0" fontId="10" fillId="0" borderId="30" xfId="33" applyFont="1" applyBorder="1" applyAlignment="1">
      <alignment horizontal="center" vertical="center" wrapText="1"/>
      <protection/>
    </xf>
    <xf numFmtId="0" fontId="10" fillId="0" borderId="31" xfId="33" applyFont="1" applyBorder="1" applyAlignment="1">
      <alignment horizontal="center" vertical="center" wrapText="1"/>
      <protection/>
    </xf>
    <xf numFmtId="0" fontId="2" fillId="0" borderId="25" xfId="33" applyFont="1" applyBorder="1" applyAlignment="1">
      <alignment horizontal="center" vertical="center" wrapText="1"/>
      <protection/>
    </xf>
    <xf numFmtId="0" fontId="4" fillId="0" borderId="11" xfId="33" applyFont="1" applyBorder="1" applyAlignment="1">
      <alignment horizontal="left" vertical="center" wrapText="1"/>
      <protection/>
    </xf>
    <xf numFmtId="0" fontId="1" fillId="0" borderId="11" xfId="33" applyBorder="1" applyAlignment="1">
      <alignment horizontal="center"/>
      <protection/>
    </xf>
    <xf numFmtId="0" fontId="2" fillId="0" borderId="11" xfId="33" applyFont="1" applyBorder="1" applyAlignment="1">
      <alignment horizontal="center"/>
      <protection/>
    </xf>
    <xf numFmtId="0" fontId="20" fillId="0" borderId="0" xfId="0" applyFont="1" applyAlignment="1">
      <alignment/>
    </xf>
    <xf numFmtId="0" fontId="21" fillId="0" borderId="11" xfId="33" applyFont="1" applyBorder="1" applyAlignment="1">
      <alignment horizontal="center"/>
      <protection/>
    </xf>
    <xf numFmtId="0" fontId="8" fillId="0" borderId="17" xfId="33" applyFont="1" applyBorder="1" applyAlignment="1">
      <alignment horizontal="left" vertical="center" wrapText="1"/>
      <protection/>
    </xf>
    <xf numFmtId="0" fontId="2" fillId="0" borderId="20" xfId="33" applyFont="1" applyBorder="1" applyAlignment="1">
      <alignment horizontal="center"/>
      <protection/>
    </xf>
    <xf numFmtId="0" fontId="1" fillId="0" borderId="0" xfId="33" applyBorder="1">
      <alignment/>
      <protection/>
    </xf>
    <xf numFmtId="0" fontId="2" fillId="0" borderId="0" xfId="33" applyFont="1" applyBorder="1" applyAlignment="1">
      <alignment vertical="center" wrapText="1"/>
      <protection/>
    </xf>
    <xf numFmtId="0" fontId="10" fillId="0" borderId="32" xfId="33" applyFont="1" applyBorder="1" applyAlignment="1">
      <alignment horizontal="center" vertical="center" wrapText="1"/>
      <protection/>
    </xf>
    <xf numFmtId="0" fontId="10" fillId="0" borderId="33" xfId="33" applyFont="1" applyBorder="1" applyAlignment="1">
      <alignment horizontal="center" vertical="center" wrapText="1"/>
      <protection/>
    </xf>
    <xf numFmtId="182" fontId="11" fillId="0" borderId="11" xfId="33" applyNumberFormat="1" applyFont="1" applyBorder="1" applyAlignment="1">
      <alignment vertical="center" wrapText="1"/>
      <protection/>
    </xf>
    <xf numFmtId="0" fontId="7" fillId="0" borderId="11" xfId="33" applyFont="1" applyBorder="1" applyAlignment="1">
      <alignment horizontal="left" vertical="center" wrapText="1"/>
      <protection/>
    </xf>
    <xf numFmtId="182" fontId="7" fillId="0" borderId="11" xfId="33" applyNumberFormat="1" applyFont="1" applyBorder="1" applyAlignment="1">
      <alignment vertical="center" wrapText="1"/>
      <protection/>
    </xf>
    <xf numFmtId="182" fontId="7" fillId="0" borderId="12" xfId="33" applyNumberFormat="1" applyFont="1" applyBorder="1" applyAlignment="1">
      <alignment vertical="center" wrapText="1"/>
      <protection/>
    </xf>
    <xf numFmtId="0" fontId="23" fillId="0" borderId="0" xfId="33" applyFont="1" applyBorder="1" applyAlignment="1">
      <alignment horizontal="left" vertical="center" wrapText="1"/>
      <protection/>
    </xf>
    <xf numFmtId="0" fontId="4" fillId="0" borderId="0" xfId="33" applyFont="1" applyAlignment="1">
      <alignment vertical="center" wrapText="1"/>
      <protection/>
    </xf>
    <xf numFmtId="0" fontId="1" fillId="0" borderId="0" xfId="33" applyBorder="1" applyAlignment="1">
      <alignment vertical="top" wrapText="1"/>
      <protection/>
    </xf>
    <xf numFmtId="0" fontId="10" fillId="0" borderId="15" xfId="33" applyFont="1" applyFill="1" applyBorder="1" applyAlignment="1">
      <alignment horizontal="center" vertical="center" wrapText="1"/>
      <protection/>
    </xf>
    <xf numFmtId="0" fontId="1" fillId="0" borderId="0" xfId="33" applyAlignment="1">
      <alignment vertical="center" wrapText="1"/>
      <protection/>
    </xf>
    <xf numFmtId="0" fontId="9" fillId="0" borderId="34" xfId="33" applyFont="1" applyBorder="1" applyAlignment="1">
      <alignment horizontal="center" vertical="center" wrapText="1"/>
      <protection/>
    </xf>
    <xf numFmtId="0" fontId="10" fillId="0" borderId="35" xfId="33" applyFont="1" applyBorder="1" applyAlignment="1">
      <alignment horizontal="center" vertical="center" wrapText="1"/>
      <protection/>
    </xf>
    <xf numFmtId="0" fontId="2" fillId="0" borderId="36" xfId="33" applyFont="1" applyBorder="1" applyAlignment="1">
      <alignment horizontal="center" vertical="center" wrapText="1"/>
      <protection/>
    </xf>
    <xf numFmtId="0" fontId="2" fillId="0" borderId="26" xfId="33" applyFont="1" applyBorder="1" applyAlignment="1">
      <alignment vertical="center" wrapText="1"/>
      <protection/>
    </xf>
    <xf numFmtId="0" fontId="2" fillId="0" borderId="37" xfId="33" applyFont="1" applyBorder="1" applyAlignment="1">
      <alignment vertical="center" wrapText="1"/>
      <protection/>
    </xf>
    <xf numFmtId="0" fontId="2" fillId="0" borderId="27" xfId="33" applyFont="1" applyBorder="1" applyAlignment="1">
      <alignment vertical="center" wrapText="1"/>
      <protection/>
    </xf>
    <xf numFmtId="0" fontId="2" fillId="0" borderId="10" xfId="33" applyFont="1" applyBorder="1" applyAlignment="1">
      <alignment vertical="center" wrapText="1"/>
      <protection/>
    </xf>
    <xf numFmtId="0" fontId="2" fillId="0" borderId="34" xfId="33" applyFont="1" applyBorder="1" applyAlignment="1">
      <alignment vertical="center" wrapText="1"/>
      <protection/>
    </xf>
    <xf numFmtId="0" fontId="2" fillId="0" borderId="13" xfId="33" applyFont="1" applyBorder="1" applyAlignment="1">
      <alignment vertical="center" wrapText="1"/>
      <protection/>
    </xf>
    <xf numFmtId="0" fontId="4" fillId="0" borderId="0" xfId="33" applyFont="1" applyBorder="1" applyAlignment="1">
      <alignment vertical="center" wrapText="1"/>
      <protection/>
    </xf>
    <xf numFmtId="0" fontId="7" fillId="0" borderId="26" xfId="33" applyFont="1" applyBorder="1" applyAlignment="1">
      <alignment horizontal="center" vertical="center" wrapText="1"/>
      <protection/>
    </xf>
    <xf numFmtId="0" fontId="7" fillId="0" borderId="27" xfId="33" applyFont="1" applyBorder="1" applyAlignment="1">
      <alignment horizontal="center" vertical="center" wrapText="1"/>
      <protection/>
    </xf>
    <xf numFmtId="0" fontId="7" fillId="0" borderId="36" xfId="33" applyFont="1" applyBorder="1" applyAlignment="1">
      <alignment horizontal="center" vertical="center" wrapText="1"/>
      <protection/>
    </xf>
    <xf numFmtId="0" fontId="7" fillId="0" borderId="26" xfId="33" applyFont="1" applyBorder="1" applyAlignment="1">
      <alignment horizontal="left" vertical="center" wrapText="1"/>
      <protection/>
    </xf>
    <xf numFmtId="0" fontId="7" fillId="0" borderId="26" xfId="33" applyFont="1" applyBorder="1" applyAlignment="1">
      <alignment vertical="center" wrapText="1"/>
      <protection/>
    </xf>
    <xf numFmtId="0" fontId="7" fillId="0" borderId="25" xfId="33" applyFont="1" applyBorder="1" applyAlignment="1">
      <alignment horizontal="center" vertical="center" wrapText="1"/>
      <protection/>
    </xf>
    <xf numFmtId="0" fontId="1" fillId="0" borderId="11" xfId="33" applyBorder="1" applyAlignment="1">
      <alignment horizontal="center" vertical="center" wrapText="1"/>
      <protection/>
    </xf>
    <xf numFmtId="0" fontId="1" fillId="0" borderId="12" xfId="33" applyBorder="1" applyAlignment="1">
      <alignment horizontal="center" vertical="center" wrapText="1"/>
      <protection/>
    </xf>
    <xf numFmtId="0" fontId="7" fillId="0" borderId="19" xfId="33" applyFont="1" applyBorder="1" applyAlignment="1">
      <alignment vertical="center" wrapText="1"/>
      <protection/>
    </xf>
    <xf numFmtId="0" fontId="7" fillId="0" borderId="10" xfId="33" applyFont="1" applyBorder="1" applyAlignment="1">
      <alignment horizontal="left" vertical="center" wrapText="1"/>
      <protection/>
    </xf>
    <xf numFmtId="0" fontId="1" fillId="0" borderId="10" xfId="33" applyBorder="1" applyAlignment="1">
      <alignment horizontal="center" vertical="center" wrapText="1"/>
      <protection/>
    </xf>
    <xf numFmtId="0" fontId="1" fillId="0" borderId="13" xfId="33" applyBorder="1" applyAlignment="1">
      <alignment horizontal="center" vertical="center" wrapText="1"/>
      <protection/>
    </xf>
    <xf numFmtId="0" fontId="24" fillId="0" borderId="0" xfId="33" applyFont="1" applyBorder="1" applyAlignment="1">
      <alignment vertical="center" wrapText="1"/>
      <protection/>
    </xf>
    <xf numFmtId="0" fontId="24" fillId="0" borderId="0" xfId="33" applyFont="1" applyBorder="1" applyAlignment="1">
      <alignment horizontal="center" vertical="center" wrapText="1"/>
      <protection/>
    </xf>
    <xf numFmtId="0" fontId="2" fillId="0" borderId="0" xfId="33" applyFont="1" applyAlignment="1">
      <alignment horizontal="left" vertical="center" wrapText="1"/>
      <protection/>
    </xf>
    <xf numFmtId="0" fontId="4" fillId="0" borderId="0" xfId="33" applyFont="1" applyAlignment="1">
      <alignment horizontal="left" vertical="center" wrapText="1"/>
      <protection/>
    </xf>
    <xf numFmtId="0" fontId="10" fillId="0" borderId="38" xfId="33" applyFont="1" applyBorder="1" applyAlignment="1">
      <alignment horizontal="center" vertical="center" wrapText="1"/>
      <protection/>
    </xf>
    <xf numFmtId="0" fontId="10" fillId="0" borderId="39" xfId="33" applyFont="1" applyBorder="1" applyAlignment="1">
      <alignment horizontal="center" vertical="center" wrapText="1"/>
      <protection/>
    </xf>
    <xf numFmtId="0" fontId="10" fillId="0" borderId="40" xfId="33" applyFont="1" applyBorder="1" applyAlignment="1">
      <alignment horizontal="center" vertical="center" wrapText="1"/>
      <protection/>
    </xf>
    <xf numFmtId="0" fontId="7" fillId="0" borderId="12" xfId="33" applyFont="1" applyBorder="1" applyAlignment="1">
      <alignment vertical="center" wrapText="1"/>
      <protection/>
    </xf>
    <xf numFmtId="0" fontId="7" fillId="0" borderId="13" xfId="33" applyFont="1" applyBorder="1" applyAlignment="1">
      <alignment vertical="center" wrapText="1"/>
      <protection/>
    </xf>
    <xf numFmtId="0" fontId="1" fillId="0" borderId="0" xfId="33" applyBorder="1" applyAlignment="1">
      <alignment horizontal="center"/>
      <protection/>
    </xf>
    <xf numFmtId="0" fontId="7" fillId="0" borderId="25" xfId="33" applyFont="1" applyBorder="1" applyAlignment="1">
      <alignment vertical="center" wrapText="1"/>
      <protection/>
    </xf>
    <xf numFmtId="0" fontId="1" fillId="0" borderId="11" xfId="33" applyBorder="1">
      <alignment/>
      <protection/>
    </xf>
    <xf numFmtId="0" fontId="1" fillId="0" borderId="10" xfId="33" applyBorder="1">
      <alignment/>
      <protection/>
    </xf>
    <xf numFmtId="0" fontId="10" fillId="0" borderId="28" xfId="33" applyFont="1" applyBorder="1" applyAlignment="1">
      <alignment horizontal="center" vertical="center" wrapText="1"/>
      <protection/>
    </xf>
    <xf numFmtId="0" fontId="10" fillId="0" borderId="17" xfId="33" applyFont="1" applyBorder="1" applyAlignment="1">
      <alignment horizontal="center" vertical="center" wrapText="1"/>
      <protection/>
    </xf>
    <xf numFmtId="0" fontId="4" fillId="0" borderId="41" xfId="33" applyFont="1" applyBorder="1" applyAlignment="1">
      <alignment vertical="center" wrapText="1"/>
      <protection/>
    </xf>
    <xf numFmtId="0" fontId="21" fillId="0" borderId="0" xfId="33" applyFont="1">
      <alignment/>
      <protection/>
    </xf>
    <xf numFmtId="0" fontId="10" fillId="0" borderId="0" xfId="33" applyFont="1" applyAlignment="1">
      <alignment vertical="center" wrapText="1"/>
      <protection/>
    </xf>
    <xf numFmtId="0" fontId="10" fillId="0" borderId="42" xfId="33" applyFont="1" applyBorder="1" applyAlignment="1">
      <alignment horizontal="center" vertical="center" wrapText="1"/>
      <protection/>
    </xf>
    <xf numFmtId="0" fontId="10" fillId="0" borderId="0" xfId="33" applyFont="1" applyAlignment="1">
      <alignment horizontal="center" vertical="center" wrapText="1"/>
      <protection/>
    </xf>
    <xf numFmtId="0" fontId="10" fillId="0" borderId="0" xfId="33" applyFont="1" applyBorder="1" applyAlignment="1">
      <alignment horizontal="center" vertical="center" wrapText="1"/>
      <protection/>
    </xf>
    <xf numFmtId="0" fontId="2" fillId="0" borderId="0" xfId="33" applyFont="1" applyAlignment="1">
      <alignment horizontal="center" vertical="center" wrapText="1"/>
      <protection/>
    </xf>
    <xf numFmtId="180" fontId="13" fillId="34" borderId="17" xfId="33" applyNumberFormat="1" applyFont="1" applyFill="1" applyBorder="1" applyAlignment="1">
      <alignment horizontal="center" vertical="center" wrapText="1"/>
      <protection/>
    </xf>
    <xf numFmtId="1" fontId="7" fillId="34" borderId="11" xfId="33" applyNumberFormat="1" applyFont="1" applyFill="1" applyBorder="1" applyAlignment="1">
      <alignment horizontal="center" vertical="center" wrapText="1"/>
      <protection/>
    </xf>
    <xf numFmtId="0" fontId="7" fillId="33" borderId="11" xfId="33" applyFont="1" applyFill="1" applyBorder="1" applyAlignment="1">
      <alignment horizontal="center" vertical="center" wrapText="1"/>
      <protection/>
    </xf>
    <xf numFmtId="0" fontId="7" fillId="33" borderId="11" xfId="33" applyFont="1" applyFill="1" applyBorder="1" applyAlignment="1">
      <alignment vertical="center" wrapText="1"/>
      <protection/>
    </xf>
    <xf numFmtId="1" fontId="7" fillId="33" borderId="11" xfId="33" applyNumberFormat="1" applyFont="1" applyFill="1" applyBorder="1" applyAlignment="1">
      <alignment horizontal="center" vertical="center" wrapText="1"/>
      <protection/>
    </xf>
    <xf numFmtId="1" fontId="7" fillId="33" borderId="12" xfId="33" applyNumberFormat="1" applyFont="1" applyFill="1" applyBorder="1" applyAlignment="1">
      <alignment horizontal="center" vertical="center" wrapText="1"/>
      <protection/>
    </xf>
    <xf numFmtId="0" fontId="1" fillId="35" borderId="0" xfId="33" applyFill="1">
      <alignment/>
      <protection/>
    </xf>
    <xf numFmtId="1" fontId="13" fillId="34" borderId="11" xfId="33" applyNumberFormat="1" applyFont="1" applyFill="1" applyBorder="1" applyAlignment="1">
      <alignment horizontal="center" vertical="center" wrapText="1"/>
      <protection/>
    </xf>
    <xf numFmtId="1" fontId="13" fillId="34" borderId="10" xfId="33" applyNumberFormat="1" applyFont="1" applyFill="1" applyBorder="1" applyAlignment="1">
      <alignment horizontal="center" vertical="center" wrapText="1"/>
      <protection/>
    </xf>
    <xf numFmtId="1" fontId="14" fillId="36" borderId="17" xfId="33" applyNumberFormat="1" applyFont="1" applyFill="1" applyBorder="1" applyAlignment="1">
      <alignment horizontal="center" vertical="center" wrapText="1"/>
      <protection/>
    </xf>
    <xf numFmtId="1" fontId="14" fillId="36" borderId="18" xfId="33" applyNumberFormat="1" applyFont="1" applyFill="1" applyBorder="1" applyAlignment="1">
      <alignment horizontal="center" vertical="center" wrapText="1"/>
      <protection/>
    </xf>
    <xf numFmtId="1" fontId="15" fillId="36" borderId="11" xfId="33" applyNumberFormat="1" applyFont="1" applyFill="1" applyBorder="1" applyAlignment="1">
      <alignment horizontal="center" vertical="center" wrapText="1"/>
      <protection/>
    </xf>
    <xf numFmtId="1" fontId="15" fillId="36" borderId="12" xfId="33" applyNumberFormat="1" applyFont="1" applyFill="1" applyBorder="1" applyAlignment="1">
      <alignment horizontal="center" vertical="center" wrapText="1"/>
      <protection/>
    </xf>
    <xf numFmtId="1" fontId="2" fillId="36" borderId="11" xfId="33" applyNumberFormat="1" applyFont="1" applyFill="1" applyBorder="1" applyAlignment="1">
      <alignment horizontal="center" vertical="center" wrapText="1"/>
      <protection/>
    </xf>
    <xf numFmtId="1" fontId="2" fillId="36" borderId="12" xfId="33" applyNumberFormat="1" applyFont="1" applyFill="1" applyBorder="1" applyAlignment="1">
      <alignment horizontal="center" vertical="center" wrapText="1"/>
      <protection/>
    </xf>
    <xf numFmtId="1" fontId="11" fillId="37" borderId="20" xfId="33" applyNumberFormat="1" applyFont="1" applyFill="1" applyBorder="1" applyAlignment="1">
      <alignment horizontal="center" vertical="center" wrapText="1"/>
      <protection/>
    </xf>
    <xf numFmtId="1" fontId="11" fillId="34" borderId="20" xfId="33" applyNumberFormat="1" applyFont="1" applyFill="1" applyBorder="1" applyAlignment="1">
      <alignment horizontal="center" vertical="center" wrapText="1"/>
      <protection/>
    </xf>
    <xf numFmtId="1" fontId="11" fillId="36" borderId="20" xfId="33" applyNumberFormat="1" applyFont="1" applyFill="1" applyBorder="1" applyAlignment="1">
      <alignment horizontal="center" vertical="center" wrapText="1"/>
      <protection/>
    </xf>
    <xf numFmtId="1" fontId="11" fillId="0" borderId="20" xfId="33" applyNumberFormat="1" applyFont="1" applyBorder="1" applyAlignment="1">
      <alignment horizontal="center" vertical="center" wrapText="1"/>
      <protection/>
    </xf>
    <xf numFmtId="1" fontId="11" fillId="38" borderId="20" xfId="33" applyNumberFormat="1" applyFont="1" applyFill="1" applyBorder="1" applyAlignment="1">
      <alignment horizontal="center" vertical="center" wrapText="1"/>
      <protection/>
    </xf>
    <xf numFmtId="1" fontId="7" fillId="0" borderId="20" xfId="33" applyNumberFormat="1" applyFont="1" applyBorder="1" applyAlignment="1">
      <alignment horizontal="center" vertical="center" wrapText="1"/>
      <protection/>
    </xf>
    <xf numFmtId="1" fontId="7" fillId="34" borderId="20" xfId="33" applyNumberFormat="1" applyFont="1" applyFill="1" applyBorder="1" applyAlignment="1">
      <alignment horizontal="center" vertical="center" wrapText="1"/>
      <protection/>
    </xf>
    <xf numFmtId="1" fontId="7" fillId="33" borderId="20" xfId="33" applyNumberFormat="1" applyFont="1" applyFill="1" applyBorder="1" applyAlignment="1">
      <alignment horizontal="center" vertical="center" wrapText="1"/>
      <protection/>
    </xf>
    <xf numFmtId="1" fontId="7" fillId="0" borderId="17" xfId="33" applyNumberFormat="1" applyFont="1" applyBorder="1" applyAlignment="1">
      <alignment horizontal="center" vertical="center" wrapText="1"/>
      <protection/>
    </xf>
    <xf numFmtId="1" fontId="7" fillId="34" borderId="17" xfId="33" applyNumberFormat="1" applyFont="1" applyFill="1" applyBorder="1" applyAlignment="1">
      <alignment horizontal="center" vertical="center" wrapText="1"/>
      <protection/>
    </xf>
    <xf numFmtId="1" fontId="11" fillId="34" borderId="17" xfId="33" applyNumberFormat="1" applyFont="1" applyFill="1" applyBorder="1" applyAlignment="1">
      <alignment horizontal="center" vertical="center" wrapText="1"/>
      <protection/>
    </xf>
    <xf numFmtId="1" fontId="7" fillId="33" borderId="17" xfId="33" applyNumberFormat="1" applyFont="1" applyFill="1" applyBorder="1" applyAlignment="1">
      <alignment horizontal="center" vertical="center" wrapText="1"/>
      <protection/>
    </xf>
    <xf numFmtId="1" fontId="11" fillId="0" borderId="43" xfId="33" applyNumberFormat="1" applyFont="1" applyBorder="1" applyAlignment="1">
      <alignment horizontal="center" vertical="center" wrapText="1"/>
      <protection/>
    </xf>
    <xf numFmtId="1" fontId="11" fillId="39" borderId="11" xfId="33" applyNumberFormat="1" applyFont="1" applyFill="1" applyBorder="1" applyAlignment="1">
      <alignment horizontal="center" vertical="center" wrapText="1"/>
      <protection/>
    </xf>
    <xf numFmtId="1" fontId="11" fillId="0" borderId="11" xfId="33" applyNumberFormat="1" applyFont="1" applyBorder="1" applyAlignment="1">
      <alignment horizontal="center" vertical="center" wrapText="1"/>
      <protection/>
    </xf>
    <xf numFmtId="1" fontId="11" fillId="34" borderId="11" xfId="33" applyNumberFormat="1" applyFont="1" applyFill="1" applyBorder="1" applyAlignment="1">
      <alignment horizontal="center" vertical="center" wrapText="1"/>
      <protection/>
    </xf>
    <xf numFmtId="1" fontId="11" fillId="0" borderId="24" xfId="33" applyNumberFormat="1" applyFont="1" applyBorder="1" applyAlignment="1">
      <alignment horizontal="center" vertical="center" wrapText="1"/>
      <protection/>
    </xf>
    <xf numFmtId="1" fontId="11" fillId="34" borderId="24" xfId="33" applyNumberFormat="1" applyFont="1" applyFill="1" applyBorder="1" applyAlignment="1">
      <alignment horizontal="center" vertical="center" wrapText="1"/>
      <protection/>
    </xf>
    <xf numFmtId="1" fontId="11" fillId="0" borderId="44" xfId="33" applyNumberFormat="1" applyFont="1" applyBorder="1" applyAlignment="1">
      <alignment horizontal="center" vertical="center" wrapText="1"/>
      <protection/>
    </xf>
    <xf numFmtId="1" fontId="2" fillId="40" borderId="17" xfId="33" applyNumberFormat="1" applyFont="1" applyFill="1" applyBorder="1" applyAlignment="1">
      <alignment horizontal="center" vertical="center" wrapText="1"/>
      <protection/>
    </xf>
    <xf numFmtId="1" fontId="2" fillId="41" borderId="17" xfId="33" applyNumberFormat="1" applyFont="1" applyFill="1" applyBorder="1" applyAlignment="1">
      <alignment horizontal="center" vertical="center" wrapText="1"/>
      <protection/>
    </xf>
    <xf numFmtId="1" fontId="2" fillId="0" borderId="17" xfId="33" applyNumberFormat="1" applyFont="1" applyBorder="1" applyAlignment="1">
      <alignment horizontal="center" vertical="center" wrapText="1"/>
      <protection/>
    </xf>
    <xf numFmtId="1" fontId="2" fillId="33" borderId="17" xfId="33" applyNumberFormat="1" applyFont="1" applyFill="1" applyBorder="1" applyAlignment="1">
      <alignment horizontal="center" vertical="center" wrapText="1"/>
      <protection/>
    </xf>
    <xf numFmtId="1" fontId="8" fillId="42" borderId="11" xfId="33" applyNumberFormat="1" applyFont="1" applyFill="1" applyBorder="1" applyAlignment="1">
      <alignment horizontal="center" vertical="center" wrapText="1"/>
      <protection/>
    </xf>
    <xf numFmtId="1" fontId="8" fillId="0" borderId="10" xfId="33" applyNumberFormat="1" applyFont="1" applyBorder="1" applyAlignment="1">
      <alignment horizontal="center" vertical="center" wrapText="1"/>
      <protection/>
    </xf>
    <xf numFmtId="181" fontId="2" fillId="33" borderId="11" xfId="33" applyNumberFormat="1" applyFont="1" applyFill="1" applyBorder="1" applyAlignment="1">
      <alignment horizontal="left" vertical="center" wrapText="1"/>
      <protection/>
    </xf>
    <xf numFmtId="181" fontId="2" fillId="43" borderId="11" xfId="33" applyNumberFormat="1" applyFont="1" applyFill="1" applyBorder="1" applyAlignment="1">
      <alignment horizontal="left" vertical="center" wrapText="1"/>
      <protection/>
    </xf>
    <xf numFmtId="0" fontId="10" fillId="34" borderId="20" xfId="33" applyFont="1" applyFill="1" applyBorder="1" applyAlignment="1">
      <alignment horizontal="center" vertical="center" wrapText="1"/>
      <protection/>
    </xf>
    <xf numFmtId="0" fontId="7" fillId="34" borderId="20" xfId="33" applyFont="1" applyFill="1" applyBorder="1" applyAlignment="1">
      <alignment horizontal="left" vertical="center" wrapText="1"/>
      <protection/>
    </xf>
    <xf numFmtId="0" fontId="7" fillId="34" borderId="20" xfId="33" applyFont="1" applyFill="1" applyBorder="1" applyAlignment="1">
      <alignment horizontal="center" vertical="center" wrapText="1"/>
      <protection/>
    </xf>
    <xf numFmtId="0" fontId="7" fillId="34" borderId="20" xfId="33" applyFont="1" applyFill="1" applyBorder="1" applyAlignment="1">
      <alignment vertical="center" wrapText="1"/>
      <protection/>
    </xf>
    <xf numFmtId="0" fontId="1" fillId="34" borderId="20" xfId="33" applyFill="1" applyBorder="1" applyAlignment="1">
      <alignment horizontal="center"/>
      <protection/>
    </xf>
    <xf numFmtId="0" fontId="9" fillId="0" borderId="45" xfId="33" applyFont="1" applyBorder="1" applyAlignment="1">
      <alignment horizontal="center" vertical="center" wrapText="1"/>
      <protection/>
    </xf>
    <xf numFmtId="1" fontId="11" fillId="0" borderId="46" xfId="33" applyNumberFormat="1" applyFont="1" applyFill="1" applyBorder="1" applyAlignment="1">
      <alignment horizontal="center" vertical="center" wrapText="1"/>
      <protection/>
    </xf>
    <xf numFmtId="1" fontId="11" fillId="0" borderId="47" xfId="33" applyNumberFormat="1" applyFont="1" applyFill="1" applyBorder="1" applyAlignment="1">
      <alignment horizontal="center" vertical="center" wrapText="1"/>
      <protection/>
    </xf>
    <xf numFmtId="0" fontId="10" fillId="0" borderId="48" xfId="33" applyFont="1" applyBorder="1" applyAlignment="1">
      <alignment horizontal="center" vertical="center" wrapText="1"/>
      <protection/>
    </xf>
    <xf numFmtId="0" fontId="10" fillId="0" borderId="48" xfId="33" applyFont="1" applyFill="1" applyBorder="1" applyAlignment="1">
      <alignment horizontal="center" vertical="center" wrapText="1"/>
      <protection/>
    </xf>
    <xf numFmtId="0" fontId="7" fillId="0" borderId="48" xfId="33" applyFont="1" applyFill="1" applyBorder="1" applyAlignment="1">
      <alignment horizontal="left" vertical="center" wrapText="1"/>
      <protection/>
    </xf>
    <xf numFmtId="0" fontId="0" fillId="0" borderId="48" xfId="0" applyFill="1" applyBorder="1" applyAlignment="1">
      <alignment horizontal="center"/>
    </xf>
    <xf numFmtId="0" fontId="7" fillId="0" borderId="48" xfId="33" applyFont="1" applyFill="1" applyBorder="1" applyAlignment="1">
      <alignment horizontal="center" vertical="center" wrapText="1"/>
      <protection/>
    </xf>
    <xf numFmtId="0" fontId="10" fillId="0" borderId="49" xfId="33" applyFont="1" applyBorder="1" applyAlignment="1">
      <alignment horizontal="center" vertical="center" wrapText="1"/>
      <protection/>
    </xf>
    <xf numFmtId="0" fontId="10" fillId="0" borderId="50" xfId="33" applyFont="1" applyBorder="1" applyAlignment="1">
      <alignment horizontal="center" vertical="center" wrapText="1"/>
      <protection/>
    </xf>
    <xf numFmtId="0" fontId="10" fillId="0" borderId="49" xfId="33" applyFont="1" applyFill="1" applyBorder="1" applyAlignment="1">
      <alignment horizontal="center" vertical="center" wrapText="1"/>
      <protection/>
    </xf>
    <xf numFmtId="0" fontId="0" fillId="0" borderId="50" xfId="0" applyFill="1" applyBorder="1" applyAlignment="1">
      <alignment horizontal="center"/>
    </xf>
    <xf numFmtId="0" fontId="10" fillId="0" borderId="50" xfId="33" applyFont="1" applyFill="1" applyBorder="1" applyAlignment="1">
      <alignment horizontal="center" vertical="center" wrapText="1"/>
      <protection/>
    </xf>
    <xf numFmtId="0" fontId="7" fillId="0" borderId="49" xfId="33" applyFont="1" applyFill="1" applyBorder="1" applyAlignment="1">
      <alignment vertical="center" wrapText="1"/>
      <protection/>
    </xf>
    <xf numFmtId="0" fontId="7" fillId="0" borderId="50" xfId="33" applyFont="1" applyFill="1" applyBorder="1" applyAlignment="1">
      <alignment horizontal="center" vertical="center" wrapText="1"/>
      <protection/>
    </xf>
    <xf numFmtId="0" fontId="7" fillId="0" borderId="51" xfId="33" applyFont="1" applyFill="1" applyBorder="1" applyAlignment="1">
      <alignment vertical="center" wrapText="1"/>
      <protection/>
    </xf>
    <xf numFmtId="0" fontId="7" fillId="0" borderId="52" xfId="33" applyFont="1" applyFill="1" applyBorder="1" applyAlignment="1">
      <alignment horizontal="left" vertical="center" wrapText="1"/>
      <protection/>
    </xf>
    <xf numFmtId="0" fontId="7" fillId="0" borderId="52" xfId="33" applyFont="1" applyFill="1" applyBorder="1" applyAlignment="1">
      <alignment horizontal="center" vertical="center" wrapText="1"/>
      <protection/>
    </xf>
    <xf numFmtId="0" fontId="1" fillId="0" borderId="52" xfId="33" applyFill="1" applyBorder="1" applyAlignment="1">
      <alignment horizontal="center"/>
      <protection/>
    </xf>
    <xf numFmtId="0" fontId="7" fillId="0" borderId="53" xfId="33" applyFont="1" applyFill="1" applyBorder="1" applyAlignment="1">
      <alignment horizontal="center" vertical="center" wrapText="1"/>
      <protection/>
    </xf>
    <xf numFmtId="0" fontId="26" fillId="0" borderId="0" xfId="33" applyFont="1">
      <alignment/>
      <protection/>
    </xf>
    <xf numFmtId="0" fontId="27" fillId="0" borderId="0" xfId="33" applyFont="1" applyAlignment="1">
      <alignment vertical="center" wrapText="1"/>
      <protection/>
    </xf>
    <xf numFmtId="0" fontId="27" fillId="0" borderId="41" xfId="33" applyFont="1" applyBorder="1" applyAlignment="1">
      <alignment vertical="center" wrapText="1"/>
      <protection/>
    </xf>
    <xf numFmtId="0" fontId="28" fillId="0" borderId="0" xfId="33" applyFont="1">
      <alignment/>
      <protection/>
    </xf>
    <xf numFmtId="0" fontId="30" fillId="0" borderId="0" xfId="33" applyFont="1" applyAlignment="1">
      <alignment vertical="center" wrapText="1"/>
      <protection/>
    </xf>
    <xf numFmtId="0" fontId="29" fillId="0" borderId="0" xfId="33" applyFont="1" applyAlignment="1">
      <alignment horizontal="left" vertical="center" wrapText="1"/>
      <protection/>
    </xf>
    <xf numFmtId="0" fontId="30" fillId="0" borderId="0" xfId="33" applyFont="1" applyAlignment="1">
      <alignment horizontal="center" vertical="center" wrapText="1"/>
      <protection/>
    </xf>
    <xf numFmtId="0" fontId="30" fillId="0" borderId="0" xfId="33" applyFont="1" applyBorder="1" applyAlignment="1">
      <alignment horizontal="center" vertical="center" wrapText="1"/>
      <protection/>
    </xf>
    <xf numFmtId="0" fontId="28" fillId="0" borderId="0" xfId="33" applyFont="1" applyBorder="1">
      <alignment/>
      <protection/>
    </xf>
    <xf numFmtId="0" fontId="29" fillId="0" borderId="0" xfId="33" applyFont="1" applyAlignment="1">
      <alignment horizontal="center" vertical="center" wrapText="1"/>
      <protection/>
    </xf>
    <xf numFmtId="0" fontId="31" fillId="0" borderId="0" xfId="33" applyFont="1">
      <alignment/>
      <protection/>
    </xf>
    <xf numFmtId="0" fontId="9" fillId="0" borderId="54" xfId="33" applyFont="1" applyBorder="1" applyAlignment="1">
      <alignment horizontal="center" vertical="center" wrapText="1"/>
      <protection/>
    </xf>
    <xf numFmtId="0" fontId="9" fillId="0" borderId="55" xfId="33" applyFont="1" applyBorder="1" applyAlignment="1">
      <alignment horizontal="center" vertical="center" wrapText="1"/>
      <protection/>
    </xf>
    <xf numFmtId="1" fontId="7" fillId="0" borderId="48" xfId="33" applyNumberFormat="1" applyFont="1" applyFill="1" applyBorder="1" applyAlignment="1">
      <alignment horizontal="center" vertical="center" wrapText="1"/>
      <protection/>
    </xf>
    <xf numFmtId="1" fontId="11" fillId="0" borderId="48" xfId="33" applyNumberFormat="1" applyFont="1" applyFill="1" applyBorder="1" applyAlignment="1">
      <alignment horizontal="center" vertical="center" wrapText="1"/>
      <protection/>
    </xf>
    <xf numFmtId="0" fontId="10" fillId="0" borderId="56" xfId="33" applyFont="1" applyBorder="1" applyAlignment="1">
      <alignment horizontal="center" vertical="center" wrapText="1"/>
      <protection/>
    </xf>
    <xf numFmtId="0" fontId="10" fillId="0" borderId="57" xfId="33" applyFont="1" applyBorder="1" applyAlignment="1">
      <alignment horizontal="center" vertical="center" wrapText="1"/>
      <protection/>
    </xf>
    <xf numFmtId="0" fontId="10" fillId="0" borderId="58" xfId="33" applyFont="1" applyBorder="1" applyAlignment="1">
      <alignment horizontal="center" vertical="center" wrapText="1"/>
      <protection/>
    </xf>
    <xf numFmtId="1" fontId="11" fillId="0" borderId="50" xfId="33" applyNumberFormat="1" applyFont="1" applyFill="1" applyBorder="1" applyAlignment="1">
      <alignment horizontal="center" vertical="center" wrapText="1"/>
      <protection/>
    </xf>
    <xf numFmtId="0" fontId="10" fillId="0" borderId="59" xfId="33" applyFont="1" applyBorder="1" applyAlignment="1">
      <alignment horizontal="center" vertical="center" wrapText="1"/>
      <protection/>
    </xf>
    <xf numFmtId="0" fontId="10" fillId="0" borderId="60" xfId="33" applyFont="1" applyBorder="1" applyAlignment="1">
      <alignment horizontal="center" vertical="center" wrapText="1"/>
      <protection/>
    </xf>
    <xf numFmtId="0" fontId="18" fillId="0" borderId="61" xfId="33" applyFont="1" applyBorder="1" applyAlignment="1">
      <alignment horizontal="center" vertical="center" wrapText="1"/>
      <protection/>
    </xf>
    <xf numFmtId="0" fontId="19" fillId="0" borderId="62" xfId="0" applyFont="1" applyBorder="1" applyAlignment="1">
      <alignment horizontal="center"/>
    </xf>
    <xf numFmtId="1" fontId="8" fillId="0" borderId="55" xfId="33" applyNumberFormat="1" applyFont="1" applyBorder="1" applyAlignment="1">
      <alignment horizontal="center" vertical="center" wrapText="1"/>
      <protection/>
    </xf>
    <xf numFmtId="0" fontId="4" fillId="0" borderId="63" xfId="33" applyFont="1" applyBorder="1" applyAlignment="1">
      <alignment horizontal="center" vertical="center" wrapText="1"/>
      <protection/>
    </xf>
    <xf numFmtId="1" fontId="17" fillId="0" borderId="64" xfId="33" applyNumberFormat="1" applyFont="1" applyBorder="1" applyAlignment="1">
      <alignment horizontal="center" vertical="center" wrapText="1"/>
      <protection/>
    </xf>
    <xf numFmtId="1" fontId="8" fillId="0" borderId="65" xfId="33" applyNumberFormat="1" applyFont="1" applyBorder="1" applyAlignment="1">
      <alignment horizontal="center" vertical="center" wrapText="1"/>
      <protection/>
    </xf>
    <xf numFmtId="1" fontId="4" fillId="0" borderId="66" xfId="33" applyNumberFormat="1" applyFont="1" applyBorder="1" applyAlignment="1">
      <alignment horizontal="center" vertical="center" wrapText="1"/>
      <protection/>
    </xf>
    <xf numFmtId="1" fontId="8" fillId="0" borderId="67" xfId="33" applyNumberFormat="1" applyFont="1" applyBorder="1" applyAlignment="1">
      <alignment horizontal="center" vertical="center" wrapText="1"/>
      <protection/>
    </xf>
    <xf numFmtId="1" fontId="17" fillId="0" borderId="66" xfId="33" applyNumberFormat="1" applyFont="1" applyBorder="1" applyAlignment="1">
      <alignment horizontal="center" vertical="center" wrapText="1"/>
      <protection/>
    </xf>
    <xf numFmtId="1" fontId="8" fillId="0" borderId="39" xfId="33" applyNumberFormat="1" applyFont="1" applyBorder="1" applyAlignment="1">
      <alignment horizontal="center" vertical="center" wrapText="1"/>
      <protection/>
    </xf>
    <xf numFmtId="1" fontId="17" fillId="0" borderId="68" xfId="33" applyNumberFormat="1" applyFont="1" applyBorder="1" applyAlignment="1">
      <alignment horizontal="center" vertical="center" wrapText="1"/>
      <protection/>
    </xf>
    <xf numFmtId="1" fontId="4" fillId="0" borderId="69" xfId="33" applyNumberFormat="1" applyFont="1" applyBorder="1" applyAlignment="1">
      <alignment horizontal="center" vertical="center" wrapText="1"/>
      <protection/>
    </xf>
    <xf numFmtId="0" fontId="10" fillId="0" borderId="66" xfId="33" applyFont="1" applyBorder="1" applyAlignment="1">
      <alignment horizontal="center" vertical="center" wrapText="1"/>
      <protection/>
    </xf>
    <xf numFmtId="0" fontId="9" fillId="0" borderId="66" xfId="33" applyFont="1" applyBorder="1" applyAlignment="1">
      <alignment horizontal="center" vertical="center" wrapText="1"/>
      <protection/>
    </xf>
    <xf numFmtId="0" fontId="10" fillId="0" borderId="70" xfId="33" applyFont="1" applyBorder="1" applyAlignment="1">
      <alignment horizontal="center" vertical="center" wrapText="1"/>
      <protection/>
    </xf>
    <xf numFmtId="0" fontId="10" fillId="0" borderId="71" xfId="33" applyFont="1" applyBorder="1" applyAlignment="1">
      <alignment horizontal="center" vertical="center" wrapText="1"/>
      <protection/>
    </xf>
    <xf numFmtId="181" fontId="10" fillId="0" borderId="72" xfId="33" applyNumberFormat="1" applyFont="1" applyBorder="1" applyAlignment="1">
      <alignment horizontal="center" vertical="center" wrapText="1"/>
      <protection/>
    </xf>
    <xf numFmtId="1" fontId="10" fillId="0" borderId="72" xfId="33" applyNumberFormat="1" applyFont="1" applyBorder="1" applyAlignment="1">
      <alignment horizontal="center" vertical="center" wrapText="1"/>
      <protection/>
    </xf>
    <xf numFmtId="181" fontId="10" fillId="0" borderId="73" xfId="33" applyNumberFormat="1" applyFont="1" applyBorder="1" applyAlignment="1">
      <alignment horizontal="center" vertical="center" wrapText="1"/>
      <protection/>
    </xf>
    <xf numFmtId="0" fontId="10" fillId="0" borderId="74" xfId="33" applyFont="1" applyBorder="1" applyAlignment="1">
      <alignment horizontal="center" vertical="center" wrapText="1"/>
      <protection/>
    </xf>
    <xf numFmtId="0" fontId="10" fillId="0" borderId="54" xfId="33" applyFont="1" applyBorder="1" applyAlignment="1">
      <alignment horizontal="center" vertical="center" wrapText="1"/>
      <protection/>
    </xf>
    <xf numFmtId="181" fontId="11" fillId="0" borderId="54" xfId="33" applyNumberFormat="1" applyFont="1" applyBorder="1" applyAlignment="1">
      <alignment horizontal="center" vertical="center" wrapText="1"/>
      <protection/>
    </xf>
    <xf numFmtId="181" fontId="11" fillId="0" borderId="55" xfId="33" applyNumberFormat="1" applyFont="1" applyBorder="1" applyAlignment="1">
      <alignment horizontal="center" vertical="center" wrapText="1"/>
      <protection/>
    </xf>
    <xf numFmtId="0" fontId="13" fillId="0" borderId="75" xfId="33" applyFont="1" applyBorder="1" applyAlignment="1">
      <alignment horizontal="center" vertical="center" wrapText="1"/>
      <protection/>
    </xf>
    <xf numFmtId="0" fontId="4" fillId="0" borderId="76" xfId="33" applyFont="1" applyBorder="1" applyAlignment="1">
      <alignment horizontal="left" vertical="center" wrapText="1"/>
      <protection/>
    </xf>
    <xf numFmtId="181" fontId="4" fillId="33" borderId="76" xfId="33" applyNumberFormat="1" applyFont="1" applyFill="1" applyBorder="1" applyAlignment="1">
      <alignment horizontal="center" vertical="center" wrapText="1"/>
      <protection/>
    </xf>
    <xf numFmtId="1" fontId="4" fillId="33" borderId="76" xfId="33" applyNumberFormat="1" applyFont="1" applyFill="1" applyBorder="1" applyAlignment="1">
      <alignment horizontal="center" vertical="center" wrapText="1"/>
      <protection/>
    </xf>
    <xf numFmtId="181" fontId="4" fillId="33" borderId="77" xfId="33" applyNumberFormat="1" applyFont="1" applyFill="1" applyBorder="1" applyAlignment="1">
      <alignment horizontal="center" vertical="center" wrapText="1"/>
      <protection/>
    </xf>
    <xf numFmtId="0" fontId="7" fillId="0" borderId="11" xfId="33" applyFont="1" applyFill="1" applyBorder="1" applyAlignment="1">
      <alignment horizontal="center" vertical="center" wrapText="1"/>
      <protection/>
    </xf>
    <xf numFmtId="0" fontId="7" fillId="0" borderId="11" xfId="33" applyFont="1" applyFill="1" applyBorder="1" applyAlignment="1">
      <alignment vertical="center" wrapText="1"/>
      <protection/>
    </xf>
    <xf numFmtId="0" fontId="1" fillId="44" borderId="0" xfId="33" applyFill="1">
      <alignment/>
      <protection/>
    </xf>
    <xf numFmtId="0" fontId="1" fillId="0" borderId="0" xfId="33" applyAlignment="1">
      <alignment horizontal="center" vertical="top" wrapText="1"/>
      <protection/>
    </xf>
    <xf numFmtId="0" fontId="2" fillId="0" borderId="54" xfId="33" applyFont="1" applyBorder="1" applyAlignment="1">
      <alignment horizontal="center" vertical="center" wrapText="1"/>
      <protection/>
    </xf>
    <xf numFmtId="0" fontId="2" fillId="0" borderId="48" xfId="33" applyFont="1" applyBorder="1" applyAlignment="1">
      <alignment horizontal="center" vertical="center" wrapText="1"/>
      <protection/>
    </xf>
    <xf numFmtId="0" fontId="2" fillId="0" borderId="54" xfId="33" applyFont="1" applyBorder="1" applyAlignment="1">
      <alignment horizontal="left" vertical="center" wrapText="1"/>
      <protection/>
    </xf>
    <xf numFmtId="0" fontId="21" fillId="0" borderId="76" xfId="33" applyFont="1" applyBorder="1" applyAlignment="1">
      <alignment horizontal="center"/>
      <protection/>
    </xf>
    <xf numFmtId="0" fontId="10" fillId="0" borderId="76" xfId="33" applyFont="1" applyBorder="1" applyAlignment="1">
      <alignment horizontal="center" vertical="center" wrapText="1"/>
      <protection/>
    </xf>
    <xf numFmtId="0" fontId="10" fillId="0" borderId="77" xfId="33" applyFont="1" applyBorder="1" applyAlignment="1">
      <alignment horizontal="center" vertical="center" wrapText="1"/>
      <protection/>
    </xf>
    <xf numFmtId="0" fontId="21" fillId="0" borderId="54" xfId="33" applyFont="1" applyBorder="1" applyAlignment="1">
      <alignment horizontal="center"/>
      <protection/>
    </xf>
    <xf numFmtId="0" fontId="17" fillId="0" borderId="42" xfId="33" applyFont="1" applyBorder="1" applyAlignment="1">
      <alignment horizontal="center" vertical="top" wrapText="1"/>
      <protection/>
    </xf>
    <xf numFmtId="0" fontId="30" fillId="0" borderId="42" xfId="33" applyFont="1" applyBorder="1" applyAlignment="1">
      <alignment horizontal="center" vertical="top" wrapText="1"/>
      <protection/>
    </xf>
    <xf numFmtId="0" fontId="28" fillId="0" borderId="0" xfId="33" applyFont="1" applyAlignment="1">
      <alignment vertical="top"/>
      <protection/>
    </xf>
    <xf numFmtId="0" fontId="30" fillId="0" borderId="0" xfId="33" applyFont="1" applyAlignment="1">
      <alignment vertical="top" wrapText="1"/>
      <protection/>
    </xf>
    <xf numFmtId="0" fontId="2" fillId="0" borderId="11" xfId="33" applyFont="1" applyFill="1" applyBorder="1" applyAlignment="1">
      <alignment vertical="center" wrapText="1"/>
      <protection/>
    </xf>
    <xf numFmtId="0" fontId="2" fillId="0" borderId="11" xfId="33" applyFont="1" applyFill="1" applyBorder="1" applyAlignment="1">
      <alignment horizontal="center"/>
      <protection/>
    </xf>
    <xf numFmtId="0" fontId="2" fillId="0" borderId="78" xfId="33" applyFont="1" applyFill="1" applyBorder="1" applyAlignment="1">
      <alignment horizontal="center" vertical="center" wrapText="1"/>
      <protection/>
    </xf>
    <xf numFmtId="0" fontId="2" fillId="0" borderId="39" xfId="33" applyFont="1" applyFill="1" applyBorder="1" applyAlignment="1">
      <alignment horizontal="center" vertical="center" wrapText="1"/>
      <protection/>
    </xf>
    <xf numFmtId="0" fontId="2" fillId="0" borderId="79" xfId="33" applyFont="1" applyBorder="1" applyAlignment="1">
      <alignment horizontal="center" vertical="center" wrapText="1"/>
      <protection/>
    </xf>
    <xf numFmtId="0" fontId="2" fillId="0" borderId="45" xfId="33" applyFont="1" applyBorder="1" applyAlignment="1">
      <alignment horizontal="center" vertical="center" wrapText="1"/>
      <protection/>
    </xf>
    <xf numFmtId="0" fontId="2" fillId="0" borderId="55" xfId="33" applyFont="1" applyBorder="1" applyAlignment="1">
      <alignment horizontal="center" vertical="center" wrapText="1"/>
      <protection/>
    </xf>
    <xf numFmtId="0" fontId="2" fillId="0" borderId="50" xfId="33" applyFont="1" applyBorder="1" applyAlignment="1">
      <alignment horizontal="center" vertical="center" wrapText="1"/>
      <protection/>
    </xf>
    <xf numFmtId="0" fontId="2" fillId="0" borderId="80" xfId="33" applyFont="1" applyFill="1" applyBorder="1" applyAlignment="1">
      <alignment horizontal="center" vertical="center" wrapText="1"/>
      <protection/>
    </xf>
    <xf numFmtId="0" fontId="20" fillId="0" borderId="0" xfId="0" applyFont="1" applyBorder="1" applyAlignment="1">
      <alignment/>
    </xf>
    <xf numFmtId="0" fontId="2" fillId="0" borderId="81" xfId="33" applyFont="1" applyBorder="1" applyAlignment="1">
      <alignment horizontal="center" vertical="center" wrapText="1"/>
      <protection/>
    </xf>
    <xf numFmtId="0" fontId="0" fillId="0" borderId="0" xfId="0" applyBorder="1" applyAlignment="1">
      <alignment/>
    </xf>
    <xf numFmtId="0" fontId="2" fillId="0" borderId="46" xfId="33" applyFont="1" applyBorder="1" applyAlignment="1">
      <alignment horizontal="left" vertical="center" wrapText="1"/>
      <protection/>
    </xf>
    <xf numFmtId="0" fontId="21" fillId="0" borderId="46" xfId="33" applyFont="1" applyBorder="1" applyAlignment="1">
      <alignment horizontal="center"/>
      <protection/>
    </xf>
    <xf numFmtId="0" fontId="2" fillId="0" borderId="46" xfId="33" applyFont="1" applyBorder="1" applyAlignment="1">
      <alignment horizontal="center" wrapText="1"/>
      <protection/>
    </xf>
    <xf numFmtId="0" fontId="2" fillId="0" borderId="47" xfId="33" applyFont="1" applyBorder="1" applyAlignment="1">
      <alignment horizontal="center" wrapText="1"/>
      <protection/>
    </xf>
    <xf numFmtId="0" fontId="1" fillId="0" borderId="17" xfId="33" applyBorder="1" applyAlignment="1">
      <alignment horizontal="center"/>
      <protection/>
    </xf>
    <xf numFmtId="0" fontId="7" fillId="0" borderId="49" xfId="33" applyFont="1" applyFill="1" applyBorder="1" applyAlignment="1">
      <alignment horizontal="center" vertical="center" wrapText="1"/>
      <protection/>
    </xf>
    <xf numFmtId="0" fontId="10" fillId="0" borderId="48" xfId="33" applyFont="1" applyFill="1" applyBorder="1" applyAlignment="1">
      <alignment vertical="center" wrapText="1"/>
      <protection/>
    </xf>
    <xf numFmtId="0" fontId="7" fillId="0" borderId="51" xfId="33" applyFont="1" applyFill="1" applyBorder="1" applyAlignment="1">
      <alignment horizontal="center" vertical="center" wrapText="1"/>
      <protection/>
    </xf>
    <xf numFmtId="0" fontId="10" fillId="0" borderId="52" xfId="33" applyFont="1" applyFill="1" applyBorder="1" applyAlignment="1">
      <alignment vertical="center" wrapText="1"/>
      <protection/>
    </xf>
    <xf numFmtId="1" fontId="7" fillId="0" borderId="52" xfId="33" applyNumberFormat="1" applyFont="1" applyFill="1" applyBorder="1" applyAlignment="1">
      <alignment horizontal="center" vertical="center" wrapText="1"/>
      <protection/>
    </xf>
    <xf numFmtId="1" fontId="11" fillId="0" borderId="52" xfId="33" applyNumberFormat="1" applyFont="1" applyFill="1" applyBorder="1" applyAlignment="1">
      <alignment horizontal="center" vertical="center" wrapText="1"/>
      <protection/>
    </xf>
    <xf numFmtId="1" fontId="11" fillId="0" borderId="53" xfId="33" applyNumberFormat="1" applyFont="1" applyFill="1" applyBorder="1" applyAlignment="1">
      <alignment horizontal="center" vertical="center" wrapText="1"/>
      <protection/>
    </xf>
    <xf numFmtId="0" fontId="7" fillId="0" borderId="82" xfId="33" applyFont="1" applyFill="1" applyBorder="1" applyAlignment="1">
      <alignment horizontal="center" vertical="center" wrapText="1"/>
      <protection/>
    </xf>
    <xf numFmtId="0" fontId="7" fillId="0" borderId="46" xfId="33" applyFont="1" applyFill="1" applyBorder="1" applyAlignment="1">
      <alignment vertical="center" wrapText="1"/>
      <protection/>
    </xf>
    <xf numFmtId="0" fontId="7" fillId="0" borderId="0" xfId="33" applyFont="1" applyFill="1" applyBorder="1" applyAlignment="1">
      <alignment horizontal="center" vertical="center" wrapText="1"/>
      <protection/>
    </xf>
    <xf numFmtId="0" fontId="7" fillId="0" borderId="0" xfId="33" applyFont="1" applyFill="1" applyBorder="1" applyAlignment="1">
      <alignment vertical="center" wrapText="1"/>
      <protection/>
    </xf>
    <xf numFmtId="0" fontId="2" fillId="0" borderId="0" xfId="33" applyFont="1" applyFill="1">
      <alignment/>
      <protection/>
    </xf>
    <xf numFmtId="0" fontId="4" fillId="0" borderId="5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2" fillId="0" borderId="48" xfId="33" applyFont="1" applyBorder="1" applyAlignment="1">
      <alignment horizontal="left" vertical="center" wrapText="1"/>
      <protection/>
    </xf>
    <xf numFmtId="0" fontId="2" fillId="0" borderId="48" xfId="33" applyFont="1" applyBorder="1" applyAlignment="1">
      <alignment vertical="center" wrapText="1"/>
      <protection/>
    </xf>
    <xf numFmtId="0" fontId="2" fillId="0" borderId="48" xfId="33" applyFont="1" applyBorder="1" applyAlignment="1">
      <alignment horizontal="center"/>
      <protection/>
    </xf>
    <xf numFmtId="0" fontId="2" fillId="0" borderId="57" xfId="33" applyFont="1" applyBorder="1" applyAlignment="1">
      <alignment horizontal="left" vertical="center" wrapText="1"/>
      <protection/>
    </xf>
    <xf numFmtId="0" fontId="2" fillId="0" borderId="57" xfId="33" applyFont="1" applyBorder="1" applyAlignment="1">
      <alignment horizontal="center" vertical="center" wrapText="1"/>
      <protection/>
    </xf>
    <xf numFmtId="0" fontId="2" fillId="0" borderId="52" xfId="33" applyFont="1" applyBorder="1" applyAlignment="1">
      <alignment vertical="center" wrapText="1"/>
      <protection/>
    </xf>
    <xf numFmtId="0" fontId="2" fillId="0" borderId="52" xfId="33" applyFont="1" applyBorder="1" applyAlignment="1">
      <alignment horizontal="center"/>
      <protection/>
    </xf>
    <xf numFmtId="0" fontId="10" fillId="0" borderId="52" xfId="33" applyFont="1" applyBorder="1" applyAlignment="1">
      <alignment horizontal="center" vertical="center" wrapText="1"/>
      <protection/>
    </xf>
    <xf numFmtId="0" fontId="10" fillId="0" borderId="53" xfId="33" applyFont="1" applyBorder="1" applyAlignment="1">
      <alignment horizontal="center" vertical="center" wrapText="1"/>
      <protection/>
    </xf>
    <xf numFmtId="0" fontId="4" fillId="0" borderId="39" xfId="33" applyFont="1" applyBorder="1" applyAlignment="1">
      <alignment horizontal="left" vertical="center" wrapText="1"/>
      <protection/>
    </xf>
    <xf numFmtId="0" fontId="21" fillId="0" borderId="39" xfId="33" applyFont="1" applyBorder="1" applyAlignment="1">
      <alignment horizontal="center"/>
      <protection/>
    </xf>
    <xf numFmtId="0" fontId="4" fillId="0" borderId="83" xfId="33" applyFont="1" applyBorder="1" applyAlignment="1">
      <alignment horizontal="left" vertical="center" wrapText="1"/>
      <protection/>
    </xf>
    <xf numFmtId="0" fontId="10" fillId="0" borderId="83" xfId="33" applyFont="1" applyBorder="1" applyAlignment="1">
      <alignment horizontal="center" vertical="center" wrapText="1"/>
      <protection/>
    </xf>
    <xf numFmtId="0" fontId="10" fillId="0" borderId="84" xfId="33" applyFont="1" applyBorder="1" applyAlignment="1">
      <alignment horizontal="center" vertical="center" wrapText="1"/>
      <protection/>
    </xf>
    <xf numFmtId="0" fontId="21" fillId="0" borderId="48" xfId="33" applyFont="1" applyBorder="1" applyAlignment="1">
      <alignment horizontal="center"/>
      <protection/>
    </xf>
    <xf numFmtId="0" fontId="2" fillId="0" borderId="57" xfId="33" applyFont="1" applyBorder="1" applyAlignment="1">
      <alignment horizontal="center"/>
      <protection/>
    </xf>
    <xf numFmtId="0" fontId="2" fillId="0" borderId="52" xfId="33" applyFont="1" applyBorder="1" applyAlignment="1">
      <alignment horizontal="left" vertical="center" wrapText="1"/>
      <protection/>
    </xf>
    <xf numFmtId="0" fontId="10" fillId="0" borderId="80" xfId="33" applyFont="1" applyBorder="1" applyAlignment="1">
      <alignment horizontal="center" vertical="center" wrapText="1"/>
      <protection/>
    </xf>
    <xf numFmtId="0" fontId="0" fillId="0" borderId="85" xfId="0" applyBorder="1" applyAlignment="1">
      <alignment/>
    </xf>
    <xf numFmtId="0" fontId="21" fillId="0" borderId="57" xfId="33" applyFont="1" applyBorder="1" applyAlignment="1">
      <alignment horizontal="center"/>
      <protection/>
    </xf>
    <xf numFmtId="0" fontId="21" fillId="0" borderId="52" xfId="33" applyFont="1" applyBorder="1" applyAlignment="1">
      <alignment horizontal="center"/>
      <protection/>
    </xf>
    <xf numFmtId="0" fontId="2" fillId="0" borderId="76" xfId="33" applyFont="1" applyBorder="1" applyAlignment="1">
      <alignment horizontal="left" vertical="center" wrapText="1"/>
      <protection/>
    </xf>
    <xf numFmtId="0" fontId="2" fillId="0" borderId="86" xfId="33" applyFont="1" applyBorder="1" applyAlignment="1">
      <alignment horizontal="center" vertical="center" wrapText="1"/>
      <protection/>
    </xf>
    <xf numFmtId="182" fontId="7" fillId="0" borderId="48" xfId="33" applyNumberFormat="1" applyFont="1" applyBorder="1" applyAlignment="1">
      <alignment vertical="center" wrapText="1"/>
      <protection/>
    </xf>
    <xf numFmtId="182" fontId="7" fillId="0" borderId="50" xfId="33" applyNumberFormat="1" applyFont="1" applyBorder="1" applyAlignment="1">
      <alignment vertical="center" wrapText="1"/>
      <protection/>
    </xf>
    <xf numFmtId="0" fontId="7" fillId="0" borderId="52" xfId="33" applyFont="1" applyBorder="1" applyAlignment="1">
      <alignment horizontal="center" vertical="center" wrapText="1"/>
      <protection/>
    </xf>
    <xf numFmtId="182" fontId="7" fillId="0" borderId="87" xfId="33" applyNumberFormat="1" applyFont="1" applyBorder="1" applyAlignment="1">
      <alignment vertical="center" wrapText="1"/>
      <protection/>
    </xf>
    <xf numFmtId="0" fontId="7" fillId="0" borderId="53" xfId="33" applyFont="1" applyBorder="1" applyAlignment="1">
      <alignment horizontal="center" vertical="center" wrapText="1"/>
      <protection/>
    </xf>
    <xf numFmtId="0" fontId="27" fillId="0" borderId="0" xfId="33" applyFont="1" applyBorder="1" applyAlignment="1">
      <alignment horizontal="left" vertical="center" wrapText="1"/>
      <protection/>
    </xf>
    <xf numFmtId="0" fontId="27" fillId="0" borderId="41" xfId="33" applyFont="1" applyBorder="1" applyAlignment="1">
      <alignment horizontal="center" wrapText="1"/>
      <protection/>
    </xf>
    <xf numFmtId="0" fontId="17" fillId="0" borderId="42" xfId="33" applyFont="1" applyBorder="1" applyAlignment="1">
      <alignment horizontal="center" vertical="top" wrapText="1"/>
      <protection/>
    </xf>
    <xf numFmtId="0" fontId="29" fillId="0" borderId="0" xfId="33" applyFont="1" applyBorder="1" applyAlignment="1">
      <alignment horizontal="left" vertical="center" wrapText="1"/>
      <protection/>
    </xf>
    <xf numFmtId="0" fontId="27" fillId="0" borderId="0" xfId="33" applyFont="1" applyBorder="1" applyAlignment="1">
      <alignment vertical="center" wrapText="1"/>
      <protection/>
    </xf>
    <xf numFmtId="0" fontId="27" fillId="0" borderId="88" xfId="33" applyFont="1" applyBorder="1" applyAlignment="1">
      <alignment horizontal="center" wrapText="1"/>
      <protection/>
    </xf>
    <xf numFmtId="0" fontId="17" fillId="0" borderId="89" xfId="33" applyFont="1" applyBorder="1" applyAlignment="1">
      <alignment horizontal="center" vertical="top" wrapText="1"/>
      <protection/>
    </xf>
    <xf numFmtId="0" fontId="4" fillId="0" borderId="0" xfId="33" applyFont="1" applyBorder="1" applyAlignment="1">
      <alignment horizontal="left" vertical="center" wrapText="1"/>
      <protection/>
    </xf>
    <xf numFmtId="0" fontId="1" fillId="0" borderId="0" xfId="33" applyBorder="1" applyAlignment="1">
      <alignment vertical="top" wrapText="1"/>
      <protection/>
    </xf>
    <xf numFmtId="0" fontId="2" fillId="0" borderId="0" xfId="33" applyFont="1" applyBorder="1" applyAlignment="1">
      <alignment horizontal="justify" vertical="center" wrapText="1"/>
      <protection/>
    </xf>
    <xf numFmtId="0" fontId="7" fillId="0" borderId="12" xfId="33" applyFont="1" applyBorder="1" applyAlignment="1">
      <alignment horizontal="center" vertical="center" wrapText="1"/>
      <protection/>
    </xf>
    <xf numFmtId="0" fontId="7" fillId="0" borderId="10" xfId="33" applyFont="1" applyBorder="1" applyAlignment="1">
      <alignment horizontal="center" vertical="center" wrapText="1"/>
      <protection/>
    </xf>
    <xf numFmtId="0" fontId="7" fillId="0" borderId="13" xfId="33" applyFont="1" applyBorder="1" applyAlignment="1">
      <alignment horizontal="center" vertical="center" wrapText="1"/>
      <protection/>
    </xf>
    <xf numFmtId="0" fontId="7" fillId="0" borderId="11" xfId="33" applyFont="1" applyBorder="1" applyAlignment="1">
      <alignment horizontal="center" vertical="center" wrapText="1"/>
      <protection/>
    </xf>
    <xf numFmtId="0" fontId="10" fillId="0" borderId="17" xfId="33" applyFont="1" applyBorder="1" applyAlignment="1">
      <alignment horizontal="center" vertical="center" wrapText="1"/>
      <protection/>
    </xf>
    <xf numFmtId="0" fontId="10" fillId="0" borderId="18" xfId="33" applyFont="1" applyBorder="1" applyAlignment="1">
      <alignment horizontal="center" vertical="center" wrapText="1"/>
      <protection/>
    </xf>
    <xf numFmtId="0" fontId="7" fillId="0" borderId="15" xfId="33" applyFont="1" applyBorder="1" applyAlignment="1">
      <alignment horizontal="center" vertical="center" wrapText="1"/>
      <protection/>
    </xf>
    <xf numFmtId="0" fontId="2" fillId="0" borderId="0" xfId="33" applyFont="1" applyBorder="1" applyAlignment="1">
      <alignment vertical="center" wrapText="1"/>
      <protection/>
    </xf>
    <xf numFmtId="0" fontId="2" fillId="0" borderId="0" xfId="33" applyFont="1" applyBorder="1" applyAlignment="1">
      <alignment horizontal="right" vertical="center" wrapText="1"/>
      <protection/>
    </xf>
    <xf numFmtId="0" fontId="7" fillId="0" borderId="14" xfId="33" applyFont="1" applyBorder="1" applyAlignment="1">
      <alignment horizontal="center" vertical="center" wrapText="1"/>
      <protection/>
    </xf>
    <xf numFmtId="0" fontId="7" fillId="0" borderId="16" xfId="33" applyFont="1" applyBorder="1" applyAlignment="1">
      <alignment horizontal="center" vertical="center" wrapText="1"/>
      <protection/>
    </xf>
    <xf numFmtId="0" fontId="7" fillId="0" borderId="11" xfId="33" applyFont="1" applyBorder="1" applyAlignment="1">
      <alignment horizontal="left" vertical="center" wrapText="1"/>
      <protection/>
    </xf>
    <xf numFmtId="0" fontId="10" fillId="0" borderId="15" xfId="33" applyFont="1" applyBorder="1" applyAlignment="1">
      <alignment horizontal="center" vertical="center" wrapText="1"/>
      <protection/>
    </xf>
    <xf numFmtId="0" fontId="10" fillId="0" borderId="16" xfId="33" applyFont="1" applyBorder="1" applyAlignment="1">
      <alignment horizontal="center" vertical="center" wrapText="1"/>
      <protection/>
    </xf>
    <xf numFmtId="0" fontId="7" fillId="0" borderId="26" xfId="33" applyFont="1" applyBorder="1" applyAlignment="1">
      <alignment horizontal="center" vertical="center" wrapText="1"/>
      <protection/>
    </xf>
    <xf numFmtId="0" fontId="7" fillId="0" borderId="27" xfId="33" applyFont="1" applyBorder="1" applyAlignment="1">
      <alignment horizontal="center" vertical="center" wrapText="1"/>
      <protection/>
    </xf>
    <xf numFmtId="0" fontId="7" fillId="0" borderId="0" xfId="33" applyFont="1" applyBorder="1" applyAlignment="1">
      <alignment horizontal="center" vertical="center" wrapText="1"/>
      <protection/>
    </xf>
    <xf numFmtId="0" fontId="1" fillId="0" borderId="10" xfId="33" applyBorder="1" applyAlignment="1">
      <alignment horizontal="center"/>
      <protection/>
    </xf>
    <xf numFmtId="0" fontId="1" fillId="0" borderId="11" xfId="33" applyBorder="1" applyAlignment="1">
      <alignment horizontal="center"/>
      <protection/>
    </xf>
    <xf numFmtId="0" fontId="23" fillId="0" borderId="0" xfId="33" applyFont="1" applyBorder="1" applyAlignment="1">
      <alignment horizontal="center" vertical="center" wrapText="1"/>
      <protection/>
    </xf>
    <xf numFmtId="0" fontId="2" fillId="0" borderId="0" xfId="33" applyFont="1" applyAlignment="1">
      <alignment horizontal="left" vertical="center" wrapText="1" readingOrder="1"/>
      <protection/>
    </xf>
    <xf numFmtId="0" fontId="2" fillId="0" borderId="26" xfId="33" applyFont="1" applyBorder="1" applyAlignment="1">
      <alignment horizontal="center" vertical="center" wrapText="1"/>
      <protection/>
    </xf>
    <xf numFmtId="0" fontId="2" fillId="0" borderId="11" xfId="33" applyFont="1" applyBorder="1" applyAlignment="1">
      <alignment horizontal="center" vertical="center" wrapText="1"/>
      <protection/>
    </xf>
    <xf numFmtId="0" fontId="2" fillId="0" borderId="10" xfId="33" applyFont="1" applyBorder="1" applyAlignment="1">
      <alignment horizontal="center" vertical="center" wrapText="1"/>
      <protection/>
    </xf>
    <xf numFmtId="0" fontId="2" fillId="0" borderId="0" xfId="33" applyFont="1" applyBorder="1" applyAlignment="1">
      <alignment horizontal="left" vertical="center" wrapText="1"/>
      <protection/>
    </xf>
    <xf numFmtId="0" fontId="2" fillId="0" borderId="0" xfId="33" applyFont="1" applyBorder="1" applyAlignment="1">
      <alignment horizontal="center" vertical="center" wrapText="1"/>
      <protection/>
    </xf>
    <xf numFmtId="0" fontId="2" fillId="0" borderId="14" xfId="33" applyFont="1" applyBorder="1" applyAlignment="1">
      <alignment horizontal="center" vertical="center" wrapText="1"/>
      <protection/>
    </xf>
    <xf numFmtId="0" fontId="2" fillId="0" borderId="15" xfId="33" applyFont="1" applyBorder="1" applyAlignment="1">
      <alignment horizontal="center" vertical="center" wrapText="1"/>
      <protection/>
    </xf>
    <xf numFmtId="0" fontId="2" fillId="0" borderId="27" xfId="33" applyFont="1" applyBorder="1" applyAlignment="1">
      <alignment horizontal="center" vertical="center" wrapText="1"/>
      <protection/>
    </xf>
    <xf numFmtId="0" fontId="10" fillId="0" borderId="30" xfId="33" applyFont="1" applyBorder="1" applyAlignment="1">
      <alignment horizontal="center" vertical="center" wrapText="1"/>
      <protection/>
    </xf>
    <xf numFmtId="0" fontId="9" fillId="0" borderId="48" xfId="33" applyFont="1" applyBorder="1" applyAlignment="1">
      <alignment horizontal="center" vertical="center" wrapText="1"/>
      <protection/>
    </xf>
    <xf numFmtId="0" fontId="9" fillId="0" borderId="57" xfId="33" applyFont="1" applyBorder="1" applyAlignment="1">
      <alignment horizontal="center" vertical="center" wrapText="1"/>
      <protection/>
    </xf>
    <xf numFmtId="0" fontId="9" fillId="0" borderId="58" xfId="33" applyFont="1" applyBorder="1" applyAlignment="1">
      <alignment horizontal="center" vertical="center" wrapText="1"/>
      <protection/>
    </xf>
    <xf numFmtId="0" fontId="9" fillId="0" borderId="57" xfId="33" applyFont="1" applyBorder="1" applyAlignment="1">
      <alignment horizontal="center"/>
      <protection/>
    </xf>
    <xf numFmtId="0" fontId="9" fillId="0" borderId="50" xfId="33" applyFont="1" applyBorder="1" applyAlignment="1">
      <alignment horizontal="center" vertical="center" wrapText="1"/>
      <protection/>
    </xf>
    <xf numFmtId="0" fontId="7" fillId="0" borderId="49" xfId="33" applyFont="1" applyBorder="1" applyAlignment="1">
      <alignment horizontal="left" vertical="center" wrapText="1"/>
      <protection/>
    </xf>
    <xf numFmtId="0" fontId="7" fillId="0" borderId="48" xfId="33" applyFont="1" applyBorder="1" applyAlignment="1">
      <alignment horizontal="left" vertical="center" wrapText="1"/>
      <protection/>
    </xf>
    <xf numFmtId="0" fontId="9" fillId="0" borderId="56" xfId="33" applyFont="1" applyBorder="1" applyAlignment="1">
      <alignment horizontal="center" vertical="center" wrapText="1"/>
      <protection/>
    </xf>
    <xf numFmtId="0" fontId="9" fillId="0" borderId="49" xfId="33" applyFont="1" applyBorder="1" applyAlignment="1">
      <alignment horizontal="center" vertical="center" wrapText="1"/>
      <protection/>
    </xf>
    <xf numFmtId="0" fontId="9" fillId="0" borderId="10" xfId="33" applyFont="1" applyBorder="1" applyAlignment="1">
      <alignment horizontal="center" vertical="center" wrapText="1"/>
      <protection/>
    </xf>
    <xf numFmtId="0" fontId="9" fillId="0" borderId="54" xfId="33" applyFont="1" applyBorder="1" applyAlignment="1">
      <alignment horizontal="center" vertical="center" wrapText="1"/>
      <protection/>
    </xf>
    <xf numFmtId="0" fontId="9" fillId="0" borderId="13" xfId="33" applyFont="1" applyBorder="1" applyAlignment="1">
      <alignment horizontal="center" vertical="center" wrapText="1"/>
      <protection/>
    </xf>
    <xf numFmtId="0" fontId="9" fillId="0" borderId="90" xfId="33" applyFont="1" applyBorder="1" applyAlignment="1">
      <alignment horizontal="center" vertical="center" wrapText="1"/>
      <protection/>
    </xf>
    <xf numFmtId="0" fontId="10" fillId="0" borderId="56" xfId="33" applyFont="1" applyBorder="1" applyAlignment="1">
      <alignment horizontal="center" vertical="center" wrapText="1"/>
      <protection/>
    </xf>
    <xf numFmtId="0" fontId="10" fillId="0" borderId="57" xfId="33" applyFont="1" applyBorder="1" applyAlignment="1">
      <alignment horizontal="center" vertical="center" wrapText="1"/>
      <protection/>
    </xf>
    <xf numFmtId="0" fontId="7" fillId="0" borderId="91" xfId="33" applyFont="1" applyBorder="1" applyAlignment="1">
      <alignment horizontal="center" vertical="center" wrapText="1"/>
      <protection/>
    </xf>
    <xf numFmtId="0" fontId="7" fillId="0" borderId="92" xfId="33" applyFont="1" applyBorder="1" applyAlignment="1">
      <alignment horizontal="center" vertical="center" wrapText="1"/>
      <protection/>
    </xf>
    <xf numFmtId="0" fontId="9" fillId="0" borderId="27" xfId="33" applyFont="1" applyBorder="1" applyAlignment="1">
      <alignment horizontal="center" vertical="center" wrapText="1"/>
      <protection/>
    </xf>
    <xf numFmtId="0" fontId="7" fillId="0" borderId="20" xfId="33" applyFont="1" applyBorder="1" applyAlignment="1">
      <alignment horizontal="center" vertical="center" wrapText="1"/>
      <protection/>
    </xf>
    <xf numFmtId="0" fontId="9" fillId="0" borderId="14" xfId="33" applyFont="1" applyBorder="1" applyAlignment="1">
      <alignment horizontal="center" vertical="center" wrapText="1"/>
      <protection/>
    </xf>
    <xf numFmtId="0" fontId="9" fillId="0" borderId="59" xfId="33" applyFont="1" applyBorder="1" applyAlignment="1">
      <alignment horizontal="center" vertical="center" wrapText="1"/>
      <protection/>
    </xf>
    <xf numFmtId="0" fontId="9" fillId="0" borderId="26" xfId="33" applyFont="1" applyBorder="1" applyAlignment="1">
      <alignment horizontal="center" vertical="center" wrapText="1"/>
      <protection/>
    </xf>
    <xf numFmtId="0" fontId="2" fillId="0" borderId="11" xfId="33" applyFont="1" applyBorder="1" applyAlignment="1">
      <alignment horizontal="left" vertical="center" wrapText="1"/>
      <protection/>
    </xf>
    <xf numFmtId="0" fontId="21" fillId="0" borderId="39" xfId="33" applyFont="1" applyBorder="1" applyAlignment="1">
      <alignment horizontal="center"/>
      <protection/>
    </xf>
    <xf numFmtId="0" fontId="7" fillId="0" borderId="57" xfId="33" applyFont="1" applyBorder="1" applyAlignment="1">
      <alignment horizontal="center" vertical="center" wrapText="1"/>
      <protection/>
    </xf>
    <xf numFmtId="0" fontId="2" fillId="0" borderId="48" xfId="33" applyFont="1" applyBorder="1" applyAlignment="1">
      <alignment horizontal="center" vertical="center" wrapText="1"/>
      <protection/>
    </xf>
    <xf numFmtId="0" fontId="2" fillId="0" borderId="52" xfId="33" applyFont="1" applyBorder="1" applyAlignment="1">
      <alignment horizontal="center" vertical="center" wrapText="1"/>
      <protection/>
    </xf>
    <xf numFmtId="0" fontId="21" fillId="0" borderId="83" xfId="33" applyFont="1" applyBorder="1" applyAlignment="1">
      <alignment horizontal="center"/>
      <protection/>
    </xf>
    <xf numFmtId="0" fontId="22" fillId="0" borderId="76" xfId="33" applyFont="1" applyBorder="1" applyAlignment="1">
      <alignment horizontal="center"/>
      <protection/>
    </xf>
    <xf numFmtId="0" fontId="8" fillId="0" borderId="17" xfId="33" applyFont="1" applyBorder="1" applyAlignment="1">
      <alignment horizontal="left" vertical="center" wrapText="1"/>
      <protection/>
    </xf>
    <xf numFmtId="0" fontId="7" fillId="0" borderId="48" xfId="33" applyFont="1" applyBorder="1" applyAlignment="1">
      <alignment horizontal="center" vertical="center" wrapText="1"/>
      <protection/>
    </xf>
    <xf numFmtId="0" fontId="21" fillId="0" borderId="48" xfId="33" applyFont="1" applyBorder="1" applyAlignment="1">
      <alignment horizontal="center"/>
      <protection/>
    </xf>
    <xf numFmtId="0" fontId="7" fillId="0" borderId="48" xfId="33" applyFont="1" applyBorder="1" applyAlignment="1">
      <alignment horizontal="center" wrapText="1"/>
      <protection/>
    </xf>
    <xf numFmtId="0" fontId="7" fillId="0" borderId="52" xfId="33" applyFont="1" applyBorder="1" applyAlignment="1">
      <alignment horizontal="center" wrapText="1"/>
      <protection/>
    </xf>
    <xf numFmtId="0" fontId="1" fillId="0" borderId="54" xfId="33" applyBorder="1" applyAlignment="1">
      <alignment horizontal="center"/>
      <protection/>
    </xf>
    <xf numFmtId="0" fontId="7" fillId="0" borderId="51" xfId="33" applyFont="1" applyBorder="1" applyAlignment="1">
      <alignment horizontal="center" vertical="center" wrapText="1"/>
      <protection/>
    </xf>
    <xf numFmtId="0" fontId="7" fillId="0" borderId="52" xfId="33" applyFont="1" applyBorder="1" applyAlignment="1">
      <alignment horizontal="center" vertical="center" wrapText="1"/>
      <protection/>
    </xf>
    <xf numFmtId="0" fontId="21" fillId="0" borderId="17" xfId="33" applyFont="1" applyBorder="1" applyAlignment="1">
      <alignment horizontal="center"/>
      <protection/>
    </xf>
    <xf numFmtId="0" fontId="22" fillId="0" borderId="46" xfId="33" applyFont="1" applyBorder="1" applyAlignment="1">
      <alignment horizontal="center"/>
      <protection/>
    </xf>
    <xf numFmtId="0" fontId="9" fillId="0" borderId="15" xfId="33" applyFont="1" applyBorder="1" applyAlignment="1">
      <alignment horizontal="center" vertical="center" wrapText="1"/>
      <protection/>
    </xf>
    <xf numFmtId="0" fontId="7" fillId="0" borderId="11" xfId="33" applyFont="1" applyBorder="1" applyAlignment="1">
      <alignment horizontal="center" wrapText="1"/>
      <protection/>
    </xf>
    <xf numFmtId="0" fontId="21" fillId="0" borderId="54" xfId="33" applyFont="1" applyBorder="1" applyAlignment="1">
      <alignment horizontal="center"/>
      <protection/>
    </xf>
    <xf numFmtId="0" fontId="9" fillId="0" borderId="11" xfId="33" applyFont="1" applyBorder="1" applyAlignment="1">
      <alignment horizontal="center"/>
      <protection/>
    </xf>
    <xf numFmtId="0" fontId="7" fillId="0" borderId="93" xfId="33" applyFont="1" applyBorder="1" applyAlignment="1">
      <alignment horizontal="center" vertical="center" wrapText="1"/>
      <protection/>
    </xf>
    <xf numFmtId="0" fontId="7" fillId="0" borderId="94" xfId="33" applyFont="1" applyBorder="1" applyAlignment="1">
      <alignment horizontal="center" wrapText="1"/>
      <protection/>
    </xf>
    <xf numFmtId="0" fontId="7" fillId="0" borderId="95" xfId="33" applyFont="1" applyBorder="1" applyAlignment="1">
      <alignment horizontal="center" wrapText="1"/>
      <protection/>
    </xf>
    <xf numFmtId="0" fontId="21" fillId="0" borderId="11" xfId="33" applyFont="1" applyBorder="1" applyAlignment="1">
      <alignment horizontal="center"/>
      <protection/>
    </xf>
    <xf numFmtId="0" fontId="21" fillId="0" borderId="93" xfId="33" applyFont="1" applyBorder="1" applyAlignment="1">
      <alignment horizontal="center"/>
      <protection/>
    </xf>
    <xf numFmtId="0" fontId="10" fillId="0" borderId="39" xfId="33" applyFont="1" applyBorder="1" applyAlignment="1">
      <alignment horizontal="center" vertical="center" wrapText="1"/>
      <protection/>
    </xf>
    <xf numFmtId="0" fontId="10" fillId="0" borderId="96" xfId="33" applyFont="1" applyBorder="1" applyAlignment="1">
      <alignment horizontal="center" vertical="center" wrapText="1"/>
      <protection/>
    </xf>
    <xf numFmtId="0" fontId="10" fillId="0" borderId="11" xfId="33" applyFont="1" applyBorder="1" applyAlignment="1">
      <alignment horizontal="justify" vertical="center" wrapText="1"/>
      <protection/>
    </xf>
    <xf numFmtId="0" fontId="10" fillId="0" borderId="93" xfId="33" applyFont="1" applyBorder="1" applyAlignment="1">
      <alignment horizontal="justify" vertical="center" wrapText="1"/>
      <protection/>
    </xf>
    <xf numFmtId="0" fontId="10" fillId="0" borderId="54" xfId="33" applyFont="1" applyBorder="1" applyAlignment="1">
      <alignment horizontal="justify" vertical="center" wrapText="1"/>
      <protection/>
    </xf>
    <xf numFmtId="0" fontId="10" fillId="0" borderId="97" xfId="33" applyFont="1" applyBorder="1" applyAlignment="1">
      <alignment horizontal="justify" vertical="center" wrapText="1"/>
      <protection/>
    </xf>
    <xf numFmtId="0" fontId="4" fillId="0" borderId="98" xfId="33" applyFont="1" applyBorder="1" applyAlignment="1">
      <alignment horizontal="left" vertical="center" wrapText="1"/>
      <protection/>
    </xf>
    <xf numFmtId="0" fontId="4" fillId="0" borderId="99" xfId="33" applyFont="1" applyBorder="1" applyAlignment="1">
      <alignment horizontal="left" vertical="center" wrapText="1"/>
      <protection/>
    </xf>
    <xf numFmtId="0" fontId="9" fillId="0" borderId="70" xfId="33" applyFont="1" applyBorder="1" applyAlignment="1">
      <alignment horizontal="center" vertical="center" wrapText="1"/>
      <protection/>
    </xf>
    <xf numFmtId="0" fontId="9" fillId="0" borderId="60" xfId="33" applyFont="1" applyBorder="1" applyAlignment="1">
      <alignment horizontal="center" vertical="center" wrapText="1"/>
      <protection/>
    </xf>
    <xf numFmtId="0" fontId="9" fillId="0" borderId="71" xfId="33" applyFont="1" applyBorder="1" applyAlignment="1">
      <alignment horizontal="center" vertical="center" wrapText="1"/>
      <protection/>
    </xf>
    <xf numFmtId="0" fontId="9" fillId="0" borderId="100" xfId="33" applyFont="1" applyBorder="1" applyAlignment="1">
      <alignment horizontal="center" vertical="center" wrapText="1"/>
      <protection/>
    </xf>
    <xf numFmtId="0" fontId="9" fillId="0" borderId="96" xfId="33" applyFont="1" applyBorder="1" applyAlignment="1">
      <alignment horizontal="center" vertical="center" wrapText="1"/>
      <protection/>
    </xf>
    <xf numFmtId="0" fontId="9" fillId="0" borderId="75" xfId="33" applyFont="1" applyBorder="1" applyAlignment="1">
      <alignment horizontal="center" vertical="center" wrapText="1"/>
      <protection/>
    </xf>
    <xf numFmtId="0" fontId="9" fillId="0" borderId="76" xfId="33" applyFont="1" applyBorder="1" applyAlignment="1">
      <alignment horizontal="center" vertical="center" wrapText="1"/>
      <protection/>
    </xf>
    <xf numFmtId="0" fontId="9" fillId="0" borderId="77" xfId="33" applyFont="1" applyBorder="1" applyAlignment="1">
      <alignment horizontal="center" vertical="center" wrapText="1"/>
      <protection/>
    </xf>
    <xf numFmtId="0" fontId="9" fillId="0" borderId="101" xfId="33" applyFont="1" applyBorder="1" applyAlignment="1">
      <alignment horizontal="center" vertical="center" wrapText="1"/>
      <protection/>
    </xf>
    <xf numFmtId="0" fontId="9" fillId="0" borderId="102" xfId="33" applyFont="1" applyBorder="1" applyAlignment="1">
      <alignment horizontal="center" vertical="center" wrapText="1"/>
      <protection/>
    </xf>
    <xf numFmtId="0" fontId="9" fillId="0" borderId="103" xfId="33" applyFont="1" applyBorder="1" applyAlignment="1">
      <alignment horizontal="center" vertical="center" wrapText="1"/>
      <protection/>
    </xf>
    <xf numFmtId="0" fontId="9" fillId="0" borderId="104" xfId="33" applyFont="1" applyBorder="1" applyAlignment="1">
      <alignment horizontal="center" vertical="center" wrapText="1"/>
      <protection/>
    </xf>
    <xf numFmtId="0" fontId="9" fillId="0" borderId="105" xfId="33" applyFont="1" applyBorder="1" applyAlignment="1">
      <alignment horizontal="center" vertical="center" wrapText="1"/>
      <protection/>
    </xf>
    <xf numFmtId="0" fontId="9" fillId="0" borderId="106" xfId="33" applyFont="1" applyBorder="1" applyAlignment="1">
      <alignment horizontal="center" vertical="center" wrapText="1"/>
      <protection/>
    </xf>
    <xf numFmtId="0" fontId="9" fillId="0" borderId="107" xfId="33" applyFont="1" applyBorder="1" applyAlignment="1">
      <alignment horizontal="center" vertical="center" wrapText="1"/>
      <protection/>
    </xf>
    <xf numFmtId="0" fontId="9" fillId="0" borderId="108" xfId="33" applyFont="1" applyBorder="1" applyAlignment="1">
      <alignment horizontal="center" vertical="center" wrapText="1"/>
      <protection/>
    </xf>
    <xf numFmtId="0" fontId="9" fillId="0" borderId="109" xfId="33" applyFont="1" applyBorder="1" applyAlignment="1">
      <alignment horizontal="center" vertical="center" wrapText="1"/>
      <protection/>
    </xf>
    <xf numFmtId="0" fontId="10" fillId="0" borderId="10" xfId="33" applyFont="1" applyBorder="1" applyAlignment="1">
      <alignment horizontal="center" vertical="center" wrapText="1"/>
      <protection/>
    </xf>
    <xf numFmtId="0" fontId="2" fillId="0" borderId="17" xfId="33" applyFont="1" applyBorder="1" applyAlignment="1">
      <alignment horizontal="left" vertical="center" wrapText="1"/>
      <protection/>
    </xf>
    <xf numFmtId="0" fontId="2" fillId="0" borderId="10" xfId="33" applyFont="1" applyBorder="1" applyAlignment="1">
      <alignment horizontal="left" vertical="center" wrapText="1"/>
      <protection/>
    </xf>
    <xf numFmtId="0" fontId="17" fillId="0" borderId="11" xfId="33" applyFont="1" applyFill="1" applyBorder="1" applyAlignment="1">
      <alignment horizontal="left" vertical="center" wrapText="1"/>
      <protection/>
    </xf>
    <xf numFmtId="0" fontId="17" fillId="0" borderId="93" xfId="33" applyFont="1" applyFill="1" applyBorder="1" applyAlignment="1">
      <alignment horizontal="left" vertical="center" wrapText="1"/>
      <protection/>
    </xf>
    <xf numFmtId="0" fontId="17" fillId="0" borderId="95" xfId="33" applyFont="1" applyFill="1" applyBorder="1" applyAlignment="1">
      <alignment horizontal="left" vertical="center" wrapText="1"/>
      <protection/>
    </xf>
    <xf numFmtId="0" fontId="17" fillId="0" borderId="94" xfId="33" applyFont="1" applyFill="1" applyBorder="1" applyAlignment="1">
      <alignment horizontal="left" vertical="center" wrapText="1"/>
      <protection/>
    </xf>
    <xf numFmtId="0" fontId="2" fillId="0" borderId="10" xfId="33" applyFont="1" applyFill="1" applyBorder="1" applyAlignment="1">
      <alignment horizontal="left" vertical="center" wrapText="1"/>
      <protection/>
    </xf>
    <xf numFmtId="0" fontId="16" fillId="0" borderId="10" xfId="33" applyFont="1" applyBorder="1" applyAlignment="1">
      <alignment horizontal="center" vertical="center" wrapText="1"/>
      <protection/>
    </xf>
    <xf numFmtId="0" fontId="4" fillId="0" borderId="0" xfId="33" applyFont="1" applyFill="1" applyBorder="1" applyAlignment="1">
      <alignment horizontal="left" vertical="center" wrapText="1"/>
      <protection/>
    </xf>
    <xf numFmtId="0" fontId="2" fillId="0" borderId="0" xfId="33" applyFont="1" applyFill="1" applyBorder="1" applyAlignment="1">
      <alignment horizontal="right" vertical="center" wrapText="1"/>
      <protection/>
    </xf>
    <xf numFmtId="0" fontId="9" fillId="0" borderId="74" xfId="33" applyFont="1" applyBorder="1" applyAlignment="1">
      <alignment horizontal="center" vertical="center" wrapText="1"/>
      <protection/>
    </xf>
    <xf numFmtId="0" fontId="9" fillId="0" borderId="32" xfId="33" applyFont="1" applyBorder="1" applyAlignment="1">
      <alignment horizontal="center" vertical="center" wrapText="1"/>
      <protection/>
    </xf>
    <xf numFmtId="0" fontId="9" fillId="0" borderId="72" xfId="33" applyFont="1" applyBorder="1" applyAlignment="1">
      <alignment horizontal="center" vertical="center" wrapText="1"/>
      <protection/>
    </xf>
    <xf numFmtId="0" fontId="9" fillId="0" borderId="110" xfId="33" applyFont="1" applyBorder="1" applyAlignment="1">
      <alignment horizontal="center" vertical="center" wrapText="1"/>
      <protection/>
    </xf>
    <xf numFmtId="0" fontId="9" fillId="0" borderId="73" xfId="33" applyFont="1" applyBorder="1" applyAlignment="1">
      <alignment horizontal="center" vertical="center" wrapText="1"/>
      <protection/>
    </xf>
    <xf numFmtId="0" fontId="2" fillId="0" borderId="11" xfId="33" applyFont="1" applyBorder="1" applyAlignment="1">
      <alignment vertical="center" wrapText="1"/>
      <protection/>
    </xf>
    <xf numFmtId="0" fontId="7" fillId="0" borderId="0" xfId="33" applyFont="1" applyBorder="1" applyAlignment="1">
      <alignment vertical="top" wrapText="1"/>
      <protection/>
    </xf>
    <xf numFmtId="0" fontId="9" fillId="0" borderId="0" xfId="33" applyFont="1" applyAlignment="1">
      <alignment vertical="top" wrapText="1"/>
      <protection/>
    </xf>
    <xf numFmtId="0" fontId="2" fillId="0" borderId="0" xfId="33" applyFont="1" applyAlignment="1">
      <alignment vertical="top" wrapText="1"/>
      <protection/>
    </xf>
    <xf numFmtId="0" fontId="7" fillId="0" borderId="0" xfId="33" applyFont="1" applyBorder="1" applyAlignment="1">
      <alignment horizontal="left" vertical="center" wrapText="1"/>
      <protection/>
    </xf>
    <xf numFmtId="0" fontId="7" fillId="0" borderId="0" xfId="33" applyFont="1" applyBorder="1" applyAlignment="1">
      <alignment/>
      <protection/>
    </xf>
    <xf numFmtId="0" fontId="8" fillId="0" borderId="0" xfId="33" applyFont="1" applyBorder="1" applyAlignment="1">
      <alignment horizontal="left" vertical="center" wrapText="1"/>
      <protection/>
    </xf>
    <xf numFmtId="49" fontId="12" fillId="0" borderId="88" xfId="33" applyNumberFormat="1" applyFont="1" applyBorder="1" applyAlignment="1">
      <alignment horizontal="left" wrapText="1"/>
      <protection/>
    </xf>
    <xf numFmtId="0" fontId="9" fillId="0" borderId="0" xfId="33" applyFont="1" applyAlignment="1">
      <alignment horizontal="center" vertical="top" wrapText="1"/>
      <protection/>
    </xf>
    <xf numFmtId="0" fontId="2" fillId="0" borderId="0" xfId="33" applyFont="1" applyBorder="1" applyAlignment="1">
      <alignment horizontal="left"/>
      <protection/>
    </xf>
    <xf numFmtId="0" fontId="3" fillId="0" borderId="0" xfId="33" applyFont="1" applyBorder="1" applyAlignment="1">
      <alignment horizontal="center" vertical="center"/>
      <protection/>
    </xf>
    <xf numFmtId="0" fontId="12" fillId="0" borderId="88" xfId="33" applyFont="1" applyBorder="1" applyAlignment="1">
      <alignment horizontal="center"/>
      <protection/>
    </xf>
    <xf numFmtId="0" fontId="8" fillId="0" borderId="88" xfId="33" applyFont="1" applyBorder="1" applyAlignment="1">
      <alignment horizontal="center" wrapText="1"/>
      <protection/>
    </xf>
    <xf numFmtId="49" fontId="12" fillId="0" borderId="88" xfId="33" applyNumberFormat="1" applyFont="1" applyBorder="1" applyAlignment="1">
      <alignment horizontal="center"/>
      <protection/>
    </xf>
    <xf numFmtId="0" fontId="9" fillId="0" borderId="0" xfId="33" applyFont="1" applyAlignment="1">
      <alignment horizontal="center" wrapText="1"/>
      <protection/>
    </xf>
    <xf numFmtId="0" fontId="9" fillId="0" borderId="0" xfId="33" applyFont="1" applyAlignment="1">
      <alignment horizontal="center" vertical="top"/>
      <protection/>
    </xf>
    <xf numFmtId="0" fontId="4" fillId="0" borderId="41" xfId="33" applyFont="1" applyBorder="1" applyAlignment="1">
      <alignment horizontal="center" vertical="center" wrapText="1"/>
      <protection/>
    </xf>
    <xf numFmtId="0" fontId="10" fillId="0" borderId="42" xfId="33" applyFont="1" applyBorder="1" applyAlignment="1">
      <alignment horizontal="center" vertical="center" wrapText="1"/>
      <protection/>
    </xf>
    <xf numFmtId="0" fontId="4" fillId="0" borderId="0" xfId="33" applyFont="1" applyBorder="1" applyAlignment="1">
      <alignment vertical="center" wrapText="1"/>
      <protection/>
    </xf>
    <xf numFmtId="0" fontId="7" fillId="0" borderId="10" xfId="33" applyFont="1" applyBorder="1" applyAlignment="1">
      <alignment horizontal="left" vertical="center" wrapText="1"/>
      <protection/>
    </xf>
    <xf numFmtId="0" fontId="2" fillId="0" borderId="0" xfId="33" applyFont="1" applyAlignment="1">
      <alignment horizontal="left" vertical="center" wrapText="1"/>
      <protection/>
    </xf>
    <xf numFmtId="0" fontId="11" fillId="34" borderId="20" xfId="33" applyFont="1" applyFill="1" applyBorder="1" applyAlignment="1">
      <alignment horizontal="center" vertical="center" wrapText="1"/>
      <protection/>
    </xf>
    <xf numFmtId="0" fontId="9" fillId="0" borderId="26" xfId="33" applyFont="1" applyBorder="1" applyAlignment="1">
      <alignment horizontal="center"/>
      <protection/>
    </xf>
    <xf numFmtId="0" fontId="9" fillId="0" borderId="11" xfId="33" applyFont="1" applyBorder="1" applyAlignment="1">
      <alignment horizontal="center" vertical="center" wrapText="1"/>
      <protection/>
    </xf>
    <xf numFmtId="0" fontId="10" fillId="0" borderId="59" xfId="33" applyFont="1" applyBorder="1" applyAlignment="1">
      <alignment horizontal="center" vertical="center" wrapText="1"/>
      <protection/>
    </xf>
    <xf numFmtId="0" fontId="11" fillId="0" borderId="11" xfId="33" applyFont="1" applyBorder="1" applyAlignment="1">
      <alignment horizontal="left" vertical="center" wrapText="1"/>
      <protection/>
    </xf>
    <xf numFmtId="0" fontId="22" fillId="0" borderId="11" xfId="33" applyFont="1" applyBorder="1" applyAlignment="1">
      <alignment horizontal="center"/>
      <protection/>
    </xf>
    <xf numFmtId="0" fontId="8" fillId="0" borderId="11" xfId="33" applyFont="1" applyBorder="1" applyAlignment="1">
      <alignment horizontal="left" vertical="center" wrapText="1"/>
      <protection/>
    </xf>
    <xf numFmtId="0" fontId="1" fillId="0" borderId="17" xfId="33" applyBorder="1" applyAlignment="1">
      <alignment horizontal="center"/>
      <protection/>
    </xf>
    <xf numFmtId="0" fontId="2" fillId="0" borderId="20" xfId="33" applyFont="1" applyBorder="1" applyAlignment="1">
      <alignment horizontal="left" vertical="center" wrapText="1"/>
      <protection/>
    </xf>
    <xf numFmtId="0" fontId="17" fillId="0" borderId="11" xfId="33" applyFont="1" applyBorder="1" applyAlignment="1">
      <alignment horizontal="left" vertical="center" wrapText="1"/>
      <protection/>
    </xf>
    <xf numFmtId="0" fontId="12" fillId="0" borderId="17" xfId="33" applyFont="1" applyBorder="1" applyAlignment="1">
      <alignment horizontal="left" vertical="center" wrapText="1"/>
      <protection/>
    </xf>
    <xf numFmtId="0" fontId="53" fillId="0" borderId="0" xfId="33" applyFont="1" applyBorder="1" applyAlignment="1">
      <alignment horizontal="left" vertical="center" wrapText="1"/>
      <protection/>
    </xf>
    <xf numFmtId="49" fontId="2" fillId="0" borderId="79" xfId="33" applyNumberFormat="1" applyFont="1" applyBorder="1" applyAlignment="1">
      <alignment horizontal="center" vertical="center" wrapText="1"/>
      <protection/>
    </xf>
    <xf numFmtId="49" fontId="2" fillId="0" borderId="79" xfId="33" applyNumberFormat="1" applyFont="1" applyFill="1" applyBorder="1" applyAlignment="1">
      <alignment horizontal="center" vertical="center" wrapText="1"/>
      <protection/>
    </xf>
    <xf numFmtId="49" fontId="0" fillId="0" borderId="111" xfId="0" applyNumberFormat="1" applyBorder="1" applyAlignment="1">
      <alignment horizontal="center" vertical="center"/>
    </xf>
    <xf numFmtId="49" fontId="2" fillId="0" borderId="112" xfId="33" applyNumberFormat="1" applyFont="1" applyBorder="1" applyAlignment="1">
      <alignment horizontal="center" vertical="center" wrapText="1"/>
      <protection/>
    </xf>
    <xf numFmtId="49" fontId="2" fillId="0" borderId="48" xfId="33" applyNumberFormat="1" applyFont="1" applyBorder="1" applyAlignment="1">
      <alignment horizontal="center" vertical="center" wrapText="1"/>
      <protection/>
    </xf>
    <xf numFmtId="16" fontId="2" fillId="0" borderId="82" xfId="33" applyNumberFormat="1" applyFont="1" applyBorder="1" applyAlignment="1">
      <alignment horizontal="center" vertical="center" wrapText="1"/>
      <protection/>
    </xf>
    <xf numFmtId="49" fontId="10" fillId="0" borderId="56" xfId="33" applyNumberFormat="1" applyFont="1" applyBorder="1" applyAlignment="1">
      <alignment horizontal="center" vertical="center" wrapText="1"/>
      <protection/>
    </xf>
    <xf numFmtId="49" fontId="10" fillId="0" borderId="49" xfId="33" applyNumberFormat="1" applyFont="1" applyBorder="1" applyAlignment="1">
      <alignment horizontal="center" vertical="center" wrapText="1"/>
      <protection/>
    </xf>
    <xf numFmtId="49" fontId="10" fillId="0" borderId="51" xfId="33" applyNumberFormat="1" applyFont="1" applyBorder="1" applyAlignment="1">
      <alignment horizontal="center" vertical="center" wrapText="1"/>
      <protection/>
    </xf>
    <xf numFmtId="49" fontId="10" fillId="0" borderId="38" xfId="33" applyNumberFormat="1" applyFont="1" applyBorder="1" applyAlignment="1">
      <alignment horizontal="center" vertical="center" wrapText="1"/>
      <protection/>
    </xf>
    <xf numFmtId="49" fontId="10" fillId="0" borderId="113" xfId="33" applyNumberFormat="1" applyFont="1" applyBorder="1" applyAlignment="1">
      <alignment horizontal="center" vertical="center" wrapText="1"/>
      <protection/>
    </xf>
    <xf numFmtId="49" fontId="10" fillId="0" borderId="114" xfId="33" applyNumberFormat="1" applyFont="1" applyBorder="1" applyAlignment="1">
      <alignment horizontal="center" vertical="center" wrapText="1"/>
      <protection/>
    </xf>
    <xf numFmtId="49" fontId="10" fillId="0" borderId="75" xfId="33" applyNumberFormat="1"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00CC"/>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33FF"/>
      <rgbColor rgb="00FFFF00"/>
      <rgbColor rgb="0000FFFF"/>
      <rgbColor rgb="00800080"/>
      <rgbColor rgb="00800000"/>
      <rgbColor rgb="00008080"/>
      <rgbColor rgb="000000FF"/>
      <rgbColor rgb="0000CCFF"/>
      <rgbColor rgb="00CCFFFF"/>
      <rgbColor rgb="0099FF99"/>
      <rgbColor rgb="00FFFF99"/>
      <rgbColor rgb="0099CCFF"/>
      <rgbColor rgb="00FF99CC"/>
      <rgbColor rgb="00CC99FF"/>
      <rgbColor rgb="00FFCC99"/>
      <rgbColor rgb="003366FF"/>
      <rgbColor rgb="0066FF66"/>
      <rgbColor rgb="0099CC00"/>
      <rgbColor rgb="00FFCC00"/>
      <rgbColor rgb="00FF9900"/>
      <rgbColor rgb="00FF6600"/>
      <rgbColor rgb="009966CC"/>
      <rgbColor rgb="00969696"/>
      <rgbColor rgb="00003366"/>
      <rgbColor rgb="0000CC33"/>
      <rgbColor rgb="00003300"/>
      <rgbColor rgb="00333300"/>
      <rgbColor rgb="00993300"/>
      <rgbColor rgb="00993366"/>
      <rgbColor rgb="00333399"/>
      <rgbColor rgb="001C1C1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346"/>
  <sheetViews>
    <sheetView tabSelected="1" view="pageBreakPreview" zoomScale="75" zoomScaleNormal="67" zoomScaleSheetLayoutView="75" zoomScalePageLayoutView="0" workbookViewId="0" topLeftCell="A1">
      <selection activeCell="A266" sqref="A266"/>
    </sheetView>
  </sheetViews>
  <sheetFormatPr defaultColWidth="8.7109375" defaultRowHeight="12.75"/>
  <cols>
    <col min="1" max="1" width="13.7109375" style="1" customWidth="1"/>
    <col min="2" max="2" width="39.00390625" style="1" customWidth="1"/>
    <col min="3" max="3" width="18.140625" style="1" customWidth="1"/>
    <col min="4" max="4" width="16.28125" style="1" customWidth="1"/>
    <col min="5" max="5" width="14.00390625" style="1" customWidth="1"/>
    <col min="6" max="6" width="11.7109375" style="1" customWidth="1"/>
    <col min="7" max="7" width="12.421875" style="1" customWidth="1"/>
    <col min="8" max="8" width="12.8515625" style="1" customWidth="1"/>
    <col min="9" max="9" width="13.140625" style="1" customWidth="1"/>
    <col min="10" max="10" width="12.8515625" style="1" customWidth="1"/>
    <col min="11" max="11" width="13.57421875" style="1" customWidth="1"/>
    <col min="12" max="12" width="16.7109375" style="1" customWidth="1"/>
    <col min="13" max="13" width="19.57421875" style="1" customWidth="1"/>
    <col min="14" max="14" width="14.421875" style="1" customWidth="1"/>
    <col min="15" max="15" width="11.57421875" style="1" customWidth="1"/>
    <col min="16" max="16" width="10.28125" style="1" customWidth="1"/>
    <col min="17" max="17" width="7.28125" style="1" customWidth="1"/>
    <col min="18" max="16384" width="8.7109375" style="1" customWidth="1"/>
  </cols>
  <sheetData>
    <row r="1" spans="1:14" ht="18.75" customHeight="1">
      <c r="A1" s="2"/>
      <c r="K1" s="496" t="s">
        <v>0</v>
      </c>
      <c r="L1" s="496"/>
      <c r="M1" s="496"/>
      <c r="N1" s="496"/>
    </row>
    <row r="2" spans="1:14" ht="15.75">
      <c r="A2" s="2"/>
      <c r="K2" s="496" t="s">
        <v>1</v>
      </c>
      <c r="L2" s="496"/>
      <c r="M2" s="496"/>
      <c r="N2" s="496"/>
    </row>
    <row r="3" spans="1:14" ht="15.75">
      <c r="A3" s="2"/>
      <c r="K3" s="496" t="s">
        <v>2</v>
      </c>
      <c r="L3" s="496"/>
      <c r="M3" s="496"/>
      <c r="N3" s="496"/>
    </row>
    <row r="4" spans="11:14" ht="15.75">
      <c r="K4" s="496" t="s">
        <v>3</v>
      </c>
      <c r="L4" s="496"/>
      <c r="M4" s="496"/>
      <c r="N4" s="496"/>
    </row>
    <row r="5" spans="11:14" ht="15" customHeight="1">
      <c r="K5" s="3" t="s">
        <v>4</v>
      </c>
      <c r="L5" s="4"/>
      <c r="M5" s="4"/>
      <c r="N5" s="4"/>
    </row>
    <row r="6" ht="7.5" customHeight="1"/>
    <row r="7" spans="1:14" ht="22.5">
      <c r="A7" s="497" t="s">
        <v>244</v>
      </c>
      <c r="B7" s="497"/>
      <c r="C7" s="497"/>
      <c r="D7" s="497"/>
      <c r="E7" s="497"/>
      <c r="F7" s="497"/>
      <c r="G7" s="497"/>
      <c r="H7" s="497"/>
      <c r="I7" s="497"/>
      <c r="J7" s="497"/>
      <c r="K7" s="497"/>
      <c r="L7" s="497"/>
      <c r="M7" s="497"/>
      <c r="N7" s="497"/>
    </row>
    <row r="8" ht="15">
      <c r="A8" s="5"/>
    </row>
    <row r="9" spans="1:14" ht="20.25" customHeight="1">
      <c r="A9" s="365" t="s">
        <v>250</v>
      </c>
      <c r="B9" s="365"/>
      <c r="C9" s="365"/>
      <c r="D9" s="365"/>
      <c r="E9" s="365"/>
      <c r="F9" s="365"/>
      <c r="G9" s="365"/>
      <c r="H9" s="365"/>
      <c r="I9" s="365"/>
      <c r="J9" s="365"/>
      <c r="K9" s="365"/>
      <c r="L9" s="365"/>
      <c r="M9" s="365"/>
      <c r="N9" s="365"/>
    </row>
    <row r="10" spans="1:14" ht="15" customHeight="1">
      <c r="A10" s="491" t="s">
        <v>248</v>
      </c>
      <c r="B10" s="491"/>
      <c r="C10" s="491"/>
      <c r="D10" s="491"/>
      <c r="E10" s="491"/>
      <c r="F10" s="491"/>
      <c r="G10" s="491"/>
      <c r="H10" s="491"/>
      <c r="I10" s="491"/>
      <c r="J10" s="491"/>
      <c r="K10" s="491"/>
      <c r="L10" s="491"/>
      <c r="M10" s="491"/>
      <c r="N10" s="491"/>
    </row>
    <row r="11" spans="1:14" ht="15" customHeight="1">
      <c r="A11" s="7"/>
      <c r="B11" s="7"/>
      <c r="C11" s="7"/>
      <c r="D11" s="7"/>
      <c r="E11" s="7"/>
      <c r="F11" s="492" t="s">
        <v>8</v>
      </c>
      <c r="G11" s="492"/>
      <c r="H11" s="492"/>
      <c r="I11" s="492"/>
      <c r="J11" s="7"/>
      <c r="K11" s="7"/>
      <c r="L11" s="7"/>
      <c r="M11" s="7"/>
      <c r="N11" s="7"/>
    </row>
    <row r="12" ht="10.5" customHeight="1">
      <c r="A12" s="8"/>
    </row>
    <row r="13" spans="1:14" ht="24.75" customHeight="1">
      <c r="A13" s="365" t="s">
        <v>251</v>
      </c>
      <c r="B13" s="365"/>
      <c r="C13" s="365"/>
      <c r="D13" s="365"/>
      <c r="E13" s="365"/>
      <c r="F13" s="365"/>
      <c r="G13" s="365"/>
      <c r="H13" s="365"/>
      <c r="I13" s="365"/>
      <c r="J13" s="365"/>
      <c r="K13" s="365"/>
      <c r="L13" s="365"/>
      <c r="M13" s="365"/>
      <c r="N13" s="365"/>
    </row>
    <row r="14" spans="1:14" ht="15" customHeight="1">
      <c r="A14" s="491" t="s">
        <v>249</v>
      </c>
      <c r="B14" s="491"/>
      <c r="C14" s="491"/>
      <c r="D14" s="491"/>
      <c r="E14" s="491"/>
      <c r="F14" s="491"/>
      <c r="G14" s="491"/>
      <c r="H14" s="491"/>
      <c r="I14" s="491"/>
      <c r="J14" s="491"/>
      <c r="K14" s="491"/>
      <c r="L14" s="491"/>
      <c r="M14" s="491"/>
      <c r="N14" s="491"/>
    </row>
    <row r="15" spans="1:14" ht="15" customHeight="1">
      <c r="A15" s="7"/>
      <c r="B15" s="7"/>
      <c r="C15" s="7"/>
      <c r="D15" s="7"/>
      <c r="E15" s="7"/>
      <c r="F15" s="492" t="s">
        <v>11</v>
      </c>
      <c r="G15" s="492"/>
      <c r="H15" s="492"/>
      <c r="I15" s="492"/>
      <c r="J15" s="7"/>
      <c r="K15" s="7"/>
      <c r="L15" s="7"/>
      <c r="M15" s="7"/>
      <c r="N15" s="7"/>
    </row>
    <row r="16" ht="9" customHeight="1">
      <c r="A16" s="8"/>
    </row>
    <row r="17" ht="9" customHeight="1">
      <c r="A17" s="8"/>
    </row>
    <row r="18" spans="1:12" ht="93" customHeight="1">
      <c r="A18" s="494" t="s">
        <v>262</v>
      </c>
      <c r="B18" s="494"/>
      <c r="C18" s="498">
        <v>3104</v>
      </c>
      <c r="D18" s="498"/>
      <c r="E18" s="498">
        <v>1020</v>
      </c>
      <c r="F18" s="498"/>
      <c r="G18" s="499" t="s">
        <v>257</v>
      </c>
      <c r="H18" s="499"/>
      <c r="I18" s="499"/>
      <c r="J18" s="499"/>
      <c r="K18" s="500" t="s">
        <v>263</v>
      </c>
      <c r="L18" s="500"/>
    </row>
    <row r="19" spans="1:12" ht="50.25" customHeight="1">
      <c r="A19" s="495" t="s">
        <v>252</v>
      </c>
      <c r="B19" s="495"/>
      <c r="C19" s="501" t="s">
        <v>253</v>
      </c>
      <c r="D19" s="501"/>
      <c r="E19" s="501" t="s">
        <v>254</v>
      </c>
      <c r="F19" s="501"/>
      <c r="G19" s="501" t="s">
        <v>255</v>
      </c>
      <c r="H19" s="501"/>
      <c r="I19" s="501"/>
      <c r="J19" s="501"/>
      <c r="K19" s="502" t="s">
        <v>256</v>
      </c>
      <c r="L19" s="502"/>
    </row>
    <row r="20" spans="1:2" ht="9" customHeight="1">
      <c r="A20" s="287"/>
      <c r="B20" s="287"/>
    </row>
    <row r="21" ht="9" customHeight="1">
      <c r="A21" s="8"/>
    </row>
    <row r="22" spans="1:14" ht="33" customHeight="1">
      <c r="A22" s="493" t="s">
        <v>12</v>
      </c>
      <c r="B22" s="493"/>
      <c r="C22" s="493"/>
      <c r="D22" s="493"/>
      <c r="E22" s="493"/>
      <c r="F22" s="493"/>
      <c r="G22" s="493"/>
      <c r="H22" s="493"/>
      <c r="I22" s="493"/>
      <c r="J22" s="493"/>
      <c r="K22" s="493"/>
      <c r="L22" s="493"/>
      <c r="M22" s="493"/>
      <c r="N22" s="493"/>
    </row>
    <row r="23" spans="1:14" ht="27" customHeight="1">
      <c r="A23" s="488" t="s">
        <v>13</v>
      </c>
      <c r="B23" s="488"/>
      <c r="C23" s="488"/>
      <c r="D23" s="488"/>
      <c r="E23" s="488"/>
      <c r="F23" s="488"/>
      <c r="G23" s="488"/>
      <c r="H23" s="488"/>
      <c r="I23" s="488"/>
      <c r="J23" s="488"/>
      <c r="K23" s="488"/>
      <c r="L23" s="488"/>
      <c r="M23" s="488"/>
      <c r="N23" s="488"/>
    </row>
    <row r="24" ht="15">
      <c r="A24" s="8"/>
    </row>
    <row r="25" spans="1:14" ht="15.75" customHeight="1">
      <c r="A25" s="365" t="s">
        <v>245</v>
      </c>
      <c r="B25" s="365"/>
      <c r="C25" s="365"/>
      <c r="D25" s="365"/>
      <c r="E25" s="365"/>
      <c r="F25" s="365"/>
      <c r="G25" s="365"/>
      <c r="H25" s="365"/>
      <c r="I25" s="365"/>
      <c r="J25" s="365"/>
      <c r="K25" s="365"/>
      <c r="L25" s="365"/>
      <c r="M25" s="365"/>
      <c r="N25" s="365"/>
    </row>
    <row r="26" ht="12.75" customHeight="1">
      <c r="A26" s="8"/>
    </row>
    <row r="27" spans="1:14" ht="15.75" customHeight="1">
      <c r="A27" s="365" t="s">
        <v>15</v>
      </c>
      <c r="B27" s="365"/>
      <c r="C27" s="365"/>
      <c r="D27" s="365"/>
      <c r="E27" s="365"/>
      <c r="F27" s="365"/>
      <c r="G27" s="365"/>
      <c r="H27" s="365"/>
      <c r="I27" s="365"/>
      <c r="J27" s="365"/>
      <c r="K27" s="365"/>
      <c r="L27" s="365"/>
      <c r="M27" s="365"/>
      <c r="N27" s="365"/>
    </row>
    <row r="28" spans="1:17" ht="34.5" customHeight="1">
      <c r="A28" s="489" t="s">
        <v>16</v>
      </c>
      <c r="B28" s="489"/>
      <c r="C28" s="489"/>
      <c r="D28" s="489"/>
      <c r="E28" s="489"/>
      <c r="F28" s="489"/>
      <c r="G28" s="489"/>
      <c r="H28" s="489"/>
      <c r="I28" s="489"/>
      <c r="J28" s="489"/>
      <c r="K28" s="489"/>
      <c r="L28" s="489"/>
      <c r="M28" s="489"/>
      <c r="N28" s="489"/>
      <c r="O28" s="489"/>
      <c r="P28" s="489"/>
      <c r="Q28" s="489"/>
    </row>
    <row r="29" spans="1:14" ht="12.75" customHeight="1">
      <c r="A29" s="365" t="s">
        <v>17</v>
      </c>
      <c r="B29" s="365"/>
      <c r="C29" s="365"/>
      <c r="D29" s="365"/>
      <c r="E29" s="365"/>
      <c r="F29" s="365"/>
      <c r="G29" s="365"/>
      <c r="H29" s="365"/>
      <c r="I29" s="365"/>
      <c r="J29" s="365"/>
      <c r="K29" s="365"/>
      <c r="L29" s="365"/>
      <c r="M29" s="365"/>
      <c r="N29" s="365"/>
    </row>
    <row r="30" spans="1:17" ht="35.25" customHeight="1">
      <c r="A30" s="489" t="s">
        <v>18</v>
      </c>
      <c r="B30" s="489"/>
      <c r="C30" s="489"/>
      <c r="D30" s="489"/>
      <c r="E30" s="489"/>
      <c r="F30" s="489"/>
      <c r="G30" s="489"/>
      <c r="H30" s="489"/>
      <c r="I30" s="489"/>
      <c r="J30" s="489"/>
      <c r="K30" s="489"/>
      <c r="L30" s="489"/>
      <c r="M30" s="489"/>
      <c r="N30" s="489"/>
      <c r="O30" s="489"/>
      <c r="P30" s="489"/>
      <c r="Q30" s="489"/>
    </row>
    <row r="31" spans="1:14" ht="15.75" customHeight="1">
      <c r="A31" s="365" t="s">
        <v>19</v>
      </c>
      <c r="B31" s="365"/>
      <c r="C31" s="365"/>
      <c r="D31" s="365"/>
      <c r="E31" s="365"/>
      <c r="F31" s="365"/>
      <c r="G31" s="365"/>
      <c r="H31" s="365"/>
      <c r="I31" s="365"/>
      <c r="J31" s="365"/>
      <c r="K31" s="365"/>
      <c r="L31" s="365"/>
      <c r="M31" s="365"/>
      <c r="N31" s="365"/>
    </row>
    <row r="32" spans="1:17" ht="64.5" customHeight="1">
      <c r="A32" s="490" t="s">
        <v>20</v>
      </c>
      <c r="B32" s="490"/>
      <c r="C32" s="490"/>
      <c r="D32" s="490"/>
      <c r="E32" s="490"/>
      <c r="F32" s="490"/>
      <c r="G32" s="490"/>
      <c r="H32" s="490"/>
      <c r="I32" s="490"/>
      <c r="J32" s="490"/>
      <c r="K32" s="490"/>
      <c r="L32" s="490"/>
      <c r="M32" s="490"/>
      <c r="N32" s="490"/>
      <c r="O32" s="490"/>
      <c r="P32" s="490"/>
      <c r="Q32" s="490"/>
    </row>
    <row r="33" spans="1:14" ht="15.75" customHeight="1">
      <c r="A33" s="365" t="s">
        <v>21</v>
      </c>
      <c r="B33" s="365"/>
      <c r="C33" s="365"/>
      <c r="D33" s="365"/>
      <c r="E33" s="365"/>
      <c r="F33" s="365"/>
      <c r="G33" s="365"/>
      <c r="H33" s="365"/>
      <c r="I33" s="365"/>
      <c r="J33" s="365"/>
      <c r="K33" s="365"/>
      <c r="L33" s="365"/>
      <c r="M33" s="365"/>
      <c r="N33" s="365"/>
    </row>
    <row r="34" ht="15">
      <c r="A34" s="8"/>
    </row>
    <row r="35" spans="1:14" ht="15.75" customHeight="1">
      <c r="A35" s="365" t="s">
        <v>220</v>
      </c>
      <c r="B35" s="365"/>
      <c r="C35" s="365"/>
      <c r="D35" s="365"/>
      <c r="E35" s="365"/>
      <c r="F35" s="365"/>
      <c r="G35" s="365"/>
      <c r="H35" s="365"/>
      <c r="I35" s="365"/>
      <c r="J35" s="365"/>
      <c r="K35" s="365"/>
      <c r="L35" s="365"/>
      <c r="M35" s="365"/>
      <c r="N35" s="365"/>
    </row>
    <row r="36" ht="15.75">
      <c r="N36" s="9" t="s">
        <v>23</v>
      </c>
    </row>
    <row r="37" spans="1:14" ht="15.75" customHeight="1">
      <c r="A37" s="417" t="s">
        <v>24</v>
      </c>
      <c r="B37" s="437" t="s">
        <v>25</v>
      </c>
      <c r="C37" s="419" t="s">
        <v>221</v>
      </c>
      <c r="D37" s="419"/>
      <c r="E37" s="419"/>
      <c r="F37" s="419"/>
      <c r="G37" s="419" t="s">
        <v>222</v>
      </c>
      <c r="H37" s="419"/>
      <c r="I37" s="419"/>
      <c r="J37" s="419"/>
      <c r="K37" s="415" t="s">
        <v>223</v>
      </c>
      <c r="L37" s="415"/>
      <c r="M37" s="415"/>
      <c r="N37" s="415"/>
    </row>
    <row r="38" spans="1:14" ht="22.5" customHeight="1">
      <c r="A38" s="417"/>
      <c r="B38" s="437"/>
      <c r="C38" s="407" t="s">
        <v>29</v>
      </c>
      <c r="D38" s="407" t="s">
        <v>30</v>
      </c>
      <c r="E38" s="407" t="s">
        <v>31</v>
      </c>
      <c r="F38" s="11" t="s">
        <v>32</v>
      </c>
      <c r="G38" s="407" t="s">
        <v>29</v>
      </c>
      <c r="H38" s="407" t="s">
        <v>30</v>
      </c>
      <c r="I38" s="407" t="s">
        <v>31</v>
      </c>
      <c r="J38" s="11" t="s">
        <v>32</v>
      </c>
      <c r="K38" s="407" t="s">
        <v>29</v>
      </c>
      <c r="L38" s="407" t="s">
        <v>30</v>
      </c>
      <c r="M38" s="407" t="s">
        <v>31</v>
      </c>
      <c r="N38" s="12" t="s">
        <v>32</v>
      </c>
    </row>
    <row r="39" spans="1:14" ht="35.25" customHeight="1">
      <c r="A39" s="417"/>
      <c r="B39" s="437"/>
      <c r="C39" s="407" t="s">
        <v>33</v>
      </c>
      <c r="D39" s="407" t="s">
        <v>34</v>
      </c>
      <c r="E39" s="407"/>
      <c r="F39" s="10" t="s">
        <v>35</v>
      </c>
      <c r="G39" s="407" t="s">
        <v>33</v>
      </c>
      <c r="H39" s="407" t="s">
        <v>34</v>
      </c>
      <c r="I39" s="407"/>
      <c r="J39" s="10" t="s">
        <v>36</v>
      </c>
      <c r="K39" s="407" t="s">
        <v>33</v>
      </c>
      <c r="L39" s="407" t="s">
        <v>34</v>
      </c>
      <c r="M39" s="407"/>
      <c r="N39" s="13" t="s">
        <v>37</v>
      </c>
    </row>
    <row r="40" spans="1:14" ht="15.75" thickBot="1">
      <c r="A40" s="14">
        <v>1</v>
      </c>
      <c r="B40" s="15">
        <v>2</v>
      </c>
      <c r="C40" s="15">
        <v>3</v>
      </c>
      <c r="D40" s="15">
        <v>4</v>
      </c>
      <c r="E40" s="15">
        <v>5</v>
      </c>
      <c r="F40" s="15">
        <v>6</v>
      </c>
      <c r="G40" s="15">
        <v>7</v>
      </c>
      <c r="H40" s="15">
        <v>8</v>
      </c>
      <c r="I40" s="15">
        <v>9</v>
      </c>
      <c r="J40" s="15">
        <v>10</v>
      </c>
      <c r="K40" s="15">
        <v>11</v>
      </c>
      <c r="L40" s="15">
        <v>12</v>
      </c>
      <c r="M40" s="15">
        <v>13</v>
      </c>
      <c r="N40" s="16">
        <v>14</v>
      </c>
    </row>
    <row r="41" spans="1:14" ht="39.75" customHeight="1">
      <c r="A41" s="21"/>
      <c r="B41" s="22" t="s">
        <v>40</v>
      </c>
      <c r="C41" s="23">
        <v>15964431</v>
      </c>
      <c r="D41" s="23" t="s">
        <v>41</v>
      </c>
      <c r="E41" s="23" t="s">
        <v>41</v>
      </c>
      <c r="F41" s="23">
        <f>C41</f>
        <v>15964431</v>
      </c>
      <c r="G41" s="23">
        <v>18119816</v>
      </c>
      <c r="H41" s="23" t="s">
        <v>41</v>
      </c>
      <c r="I41" s="23" t="s">
        <v>41</v>
      </c>
      <c r="J41" s="23">
        <f>G41</f>
        <v>18119816</v>
      </c>
      <c r="K41" s="23">
        <v>21072978</v>
      </c>
      <c r="L41" s="24" t="s">
        <v>41</v>
      </c>
      <c r="M41" s="24" t="s">
        <v>41</v>
      </c>
      <c r="N41" s="25">
        <f>K41</f>
        <v>21072978</v>
      </c>
    </row>
    <row r="42" spans="1:14" ht="33" customHeight="1">
      <c r="A42" s="21"/>
      <c r="B42" s="22" t="s">
        <v>42</v>
      </c>
      <c r="C42" s="23" t="s">
        <v>41</v>
      </c>
      <c r="D42" s="23">
        <f>D43+D44+D45+D46+D47+D48</f>
        <v>601385</v>
      </c>
      <c r="E42" s="23">
        <v>0</v>
      </c>
      <c r="F42" s="23">
        <f aca="true" t="shared" si="0" ref="F42:F47">D42</f>
        <v>601385</v>
      </c>
      <c r="G42" s="23" t="s">
        <v>41</v>
      </c>
      <c r="H42" s="23">
        <f>H43+H44+H45+H46+H47+H48</f>
        <v>620445</v>
      </c>
      <c r="I42" s="23">
        <f>I43+I44+I45+I46+I47+I48</f>
        <v>0</v>
      </c>
      <c r="J42" s="23">
        <f aca="true" t="shared" si="1" ref="J42:J52">H42</f>
        <v>620445</v>
      </c>
      <c r="K42" s="23" t="s">
        <v>41</v>
      </c>
      <c r="L42" s="24">
        <v>700000</v>
      </c>
      <c r="M42" s="24">
        <f>M43+M44+M45+M46+M47+M48</f>
        <v>0</v>
      </c>
      <c r="N42" s="25">
        <f aca="true" t="shared" si="2" ref="N42:N50">L42</f>
        <v>700000</v>
      </c>
    </row>
    <row r="43" spans="1:14" ht="37.5" customHeight="1">
      <c r="A43" s="21">
        <v>25010100</v>
      </c>
      <c r="B43" s="22" t="s">
        <v>43</v>
      </c>
      <c r="C43" s="24" t="s">
        <v>41</v>
      </c>
      <c r="D43" s="24">
        <v>592316</v>
      </c>
      <c r="E43" s="24">
        <v>0</v>
      </c>
      <c r="F43" s="23">
        <f t="shared" si="0"/>
        <v>592316</v>
      </c>
      <c r="G43" s="23" t="s">
        <v>41</v>
      </c>
      <c r="H43" s="23">
        <v>610600</v>
      </c>
      <c r="I43" s="23">
        <f>+I44+I45+I46+I47+I48</f>
        <v>0</v>
      </c>
      <c r="J43" s="23">
        <f t="shared" si="1"/>
        <v>610600</v>
      </c>
      <c r="K43" s="24" t="s">
        <v>41</v>
      </c>
      <c r="L43" s="24"/>
      <c r="M43" s="24">
        <v>0</v>
      </c>
      <c r="N43" s="25">
        <f t="shared" si="2"/>
        <v>0</v>
      </c>
    </row>
    <row r="44" spans="1:14" ht="30" customHeight="1">
      <c r="A44" s="21">
        <v>25010200</v>
      </c>
      <c r="B44" s="22" t="s">
        <v>44</v>
      </c>
      <c r="C44" s="24" t="s">
        <v>41</v>
      </c>
      <c r="D44" s="24">
        <v>0</v>
      </c>
      <c r="E44" s="24">
        <v>0</v>
      </c>
      <c r="F44" s="23">
        <f t="shared" si="0"/>
        <v>0</v>
      </c>
      <c r="G44" s="23" t="s">
        <v>41</v>
      </c>
      <c r="H44" s="23">
        <v>0</v>
      </c>
      <c r="I44" s="23">
        <v>0</v>
      </c>
      <c r="J44" s="23">
        <f t="shared" si="1"/>
        <v>0</v>
      </c>
      <c r="K44" s="24" t="s">
        <v>41</v>
      </c>
      <c r="L44" s="24">
        <v>0</v>
      </c>
      <c r="M44" s="24">
        <v>0</v>
      </c>
      <c r="N44" s="25">
        <f t="shared" si="2"/>
        <v>0</v>
      </c>
    </row>
    <row r="45" spans="1:14" ht="25.5" customHeight="1">
      <c r="A45" s="21">
        <v>25010300</v>
      </c>
      <c r="B45" s="22" t="s">
        <v>45</v>
      </c>
      <c r="C45" s="24" t="s">
        <v>41</v>
      </c>
      <c r="D45" s="24"/>
      <c r="E45" s="24">
        <v>0</v>
      </c>
      <c r="F45" s="23">
        <f t="shared" si="0"/>
        <v>0</v>
      </c>
      <c r="G45" s="23" t="s">
        <v>41</v>
      </c>
      <c r="H45" s="23">
        <v>0</v>
      </c>
      <c r="I45" s="23">
        <v>0</v>
      </c>
      <c r="J45" s="23">
        <f t="shared" si="1"/>
        <v>0</v>
      </c>
      <c r="K45" s="24" t="s">
        <v>41</v>
      </c>
      <c r="L45" s="24">
        <v>0</v>
      </c>
      <c r="M45" s="24">
        <v>0</v>
      </c>
      <c r="N45" s="25">
        <f t="shared" si="2"/>
        <v>0</v>
      </c>
    </row>
    <row r="46" spans="1:14" ht="41.25" customHeight="1">
      <c r="A46" s="21">
        <v>25010400</v>
      </c>
      <c r="B46" s="22" t="s">
        <v>46</v>
      </c>
      <c r="C46" s="24" t="s">
        <v>41</v>
      </c>
      <c r="D46" s="24">
        <v>0</v>
      </c>
      <c r="E46" s="24">
        <v>0</v>
      </c>
      <c r="F46" s="23">
        <f t="shared" si="0"/>
        <v>0</v>
      </c>
      <c r="G46" s="23" t="s">
        <v>41</v>
      </c>
      <c r="H46" s="23">
        <v>0</v>
      </c>
      <c r="I46" s="23">
        <v>0</v>
      </c>
      <c r="J46" s="23">
        <f t="shared" si="1"/>
        <v>0</v>
      </c>
      <c r="K46" s="24" t="s">
        <v>41</v>
      </c>
      <c r="L46" s="24">
        <v>0</v>
      </c>
      <c r="M46" s="24">
        <v>0</v>
      </c>
      <c r="N46" s="25">
        <f t="shared" si="2"/>
        <v>0</v>
      </c>
    </row>
    <row r="47" spans="1:14" ht="19.5" customHeight="1">
      <c r="A47" s="21">
        <v>25020100</v>
      </c>
      <c r="B47" s="22" t="s">
        <v>47</v>
      </c>
      <c r="C47" s="24" t="s">
        <v>41</v>
      </c>
      <c r="D47" s="24">
        <v>3919</v>
      </c>
      <c r="E47" s="24">
        <v>0</v>
      </c>
      <c r="F47" s="23">
        <f t="shared" si="0"/>
        <v>3919</v>
      </c>
      <c r="G47" s="23" t="s">
        <v>41</v>
      </c>
      <c r="H47" s="23">
        <v>3195</v>
      </c>
      <c r="I47" s="23">
        <v>0</v>
      </c>
      <c r="J47" s="23">
        <f t="shared" si="1"/>
        <v>3195</v>
      </c>
      <c r="K47" s="24" t="s">
        <v>41</v>
      </c>
      <c r="L47" s="24">
        <v>0</v>
      </c>
      <c r="M47" s="24">
        <v>0</v>
      </c>
      <c r="N47" s="25">
        <f t="shared" si="2"/>
        <v>0</v>
      </c>
    </row>
    <row r="48" spans="1:14" ht="134.25" customHeight="1">
      <c r="A48" s="21">
        <v>25020200</v>
      </c>
      <c r="B48" s="22" t="s">
        <v>48</v>
      </c>
      <c r="C48" s="24" t="s">
        <v>41</v>
      </c>
      <c r="D48" s="24">
        <v>5150</v>
      </c>
      <c r="E48" s="24">
        <v>0</v>
      </c>
      <c r="F48" s="24">
        <f>D48+E48</f>
        <v>5150</v>
      </c>
      <c r="G48" s="23" t="s">
        <v>41</v>
      </c>
      <c r="H48" s="23">
        <v>6650</v>
      </c>
      <c r="I48" s="23">
        <v>0</v>
      </c>
      <c r="J48" s="23">
        <f t="shared" si="1"/>
        <v>6650</v>
      </c>
      <c r="K48" s="24" t="s">
        <v>41</v>
      </c>
      <c r="L48" s="24">
        <v>0</v>
      </c>
      <c r="M48" s="24">
        <v>0</v>
      </c>
      <c r="N48" s="25">
        <f t="shared" si="2"/>
        <v>0</v>
      </c>
    </row>
    <row r="49" spans="1:14" ht="25.5">
      <c r="A49" s="21"/>
      <c r="B49" s="22" t="s">
        <v>49</v>
      </c>
      <c r="C49" s="24" t="s">
        <v>41</v>
      </c>
      <c r="D49" s="24">
        <f>D50</f>
        <v>0</v>
      </c>
      <c r="E49" s="24">
        <f>E50</f>
        <v>0</v>
      </c>
      <c r="F49" s="24">
        <f>D49</f>
        <v>0</v>
      </c>
      <c r="G49" s="23" t="s">
        <v>41</v>
      </c>
      <c r="H49" s="23">
        <f>H50</f>
        <v>54000</v>
      </c>
      <c r="I49" s="23">
        <f>I50</f>
        <v>54000</v>
      </c>
      <c r="J49" s="23">
        <f t="shared" si="1"/>
        <v>54000</v>
      </c>
      <c r="K49" s="24" t="s">
        <v>41</v>
      </c>
      <c r="L49" s="24">
        <f>L50</f>
        <v>0</v>
      </c>
      <c r="M49" s="24">
        <f>M50</f>
        <v>0</v>
      </c>
      <c r="N49" s="25">
        <f>L49</f>
        <v>0</v>
      </c>
    </row>
    <row r="50" spans="1:14" s="27" customFormat="1" ht="84" customHeight="1">
      <c r="A50" s="284">
        <v>41053900</v>
      </c>
      <c r="B50" s="285" t="s">
        <v>246</v>
      </c>
      <c r="C50" s="23" t="s">
        <v>41</v>
      </c>
      <c r="D50" s="23"/>
      <c r="E50" s="23"/>
      <c r="F50" s="23"/>
      <c r="G50" s="23" t="s">
        <v>41</v>
      </c>
      <c r="H50" s="23">
        <v>54000</v>
      </c>
      <c r="I50" s="23">
        <v>54000</v>
      </c>
      <c r="J50" s="23">
        <f>H50</f>
        <v>54000</v>
      </c>
      <c r="K50" s="23" t="s">
        <v>41</v>
      </c>
      <c r="L50" s="23">
        <f>M50</f>
        <v>0</v>
      </c>
      <c r="M50" s="23">
        <v>0</v>
      </c>
      <c r="N50" s="26">
        <f t="shared" si="2"/>
        <v>0</v>
      </c>
    </row>
    <row r="51" spans="1:14" ht="15">
      <c r="A51" s="21">
        <v>205100</v>
      </c>
      <c r="B51" s="22" t="s">
        <v>52</v>
      </c>
      <c r="C51" s="24" t="s">
        <v>41</v>
      </c>
      <c r="D51" s="24">
        <v>31122</v>
      </c>
      <c r="E51" s="24">
        <v>0</v>
      </c>
      <c r="F51" s="24">
        <f>D51</f>
        <v>31122</v>
      </c>
      <c r="G51" s="23" t="s">
        <v>41</v>
      </c>
      <c r="H51" s="23">
        <v>24440</v>
      </c>
      <c r="I51" s="23">
        <v>0</v>
      </c>
      <c r="J51" s="23">
        <f t="shared" si="1"/>
        <v>24440</v>
      </c>
      <c r="K51" s="24" t="s">
        <v>41</v>
      </c>
      <c r="L51" s="24">
        <v>0</v>
      </c>
      <c r="M51" s="24">
        <v>0</v>
      </c>
      <c r="N51" s="25" t="s">
        <v>41</v>
      </c>
    </row>
    <row r="52" spans="1:14" ht="30" customHeight="1">
      <c r="A52" s="21">
        <v>205200</v>
      </c>
      <c r="B52" s="22" t="s">
        <v>53</v>
      </c>
      <c r="C52" s="24" t="s">
        <v>41</v>
      </c>
      <c r="D52" s="24">
        <v>24440</v>
      </c>
      <c r="E52" s="24">
        <v>0</v>
      </c>
      <c r="F52" s="24">
        <f>D52</f>
        <v>24440</v>
      </c>
      <c r="G52" s="23" t="s">
        <v>41</v>
      </c>
      <c r="H52" s="23">
        <v>0</v>
      </c>
      <c r="I52" s="23">
        <v>0</v>
      </c>
      <c r="J52" s="23">
        <f t="shared" si="1"/>
        <v>0</v>
      </c>
      <c r="K52" s="24" t="s">
        <v>41</v>
      </c>
      <c r="L52" s="24">
        <v>0</v>
      </c>
      <c r="M52" s="24">
        <v>0</v>
      </c>
      <c r="N52" s="25" t="s">
        <v>41</v>
      </c>
    </row>
    <row r="53" spans="1:14" ht="15.75" thickBot="1">
      <c r="A53" s="32"/>
      <c r="B53" s="33" t="s">
        <v>54</v>
      </c>
      <c r="C53" s="34">
        <f>C41</f>
        <v>15964431</v>
      </c>
      <c r="D53" s="34">
        <f>D42+D49+D51-D52</f>
        <v>608067</v>
      </c>
      <c r="E53" s="34">
        <f>E49+E42</f>
        <v>0</v>
      </c>
      <c r="F53" s="34">
        <f>C53+D53</f>
        <v>16572498</v>
      </c>
      <c r="G53" s="35">
        <f>G41</f>
        <v>18119816</v>
      </c>
      <c r="H53" s="35">
        <f>H42+H49+H51-H52</f>
        <v>698885</v>
      </c>
      <c r="I53" s="35">
        <f>I42+I49</f>
        <v>54000</v>
      </c>
      <c r="J53" s="35">
        <f>G53+H53</f>
        <v>18818701</v>
      </c>
      <c r="K53" s="34">
        <f>K41</f>
        <v>21072978</v>
      </c>
      <c r="L53" s="34">
        <f>L42+L49</f>
        <v>700000</v>
      </c>
      <c r="M53" s="34">
        <f>M50</f>
        <v>0</v>
      </c>
      <c r="N53" s="36">
        <f>K53+L53</f>
        <v>21772978</v>
      </c>
    </row>
    <row r="54" spans="1:14" ht="15">
      <c r="A54" s="37"/>
      <c r="B54" s="38"/>
      <c r="C54" s="37"/>
      <c r="D54" s="37"/>
      <c r="E54" s="37"/>
      <c r="F54" s="37"/>
      <c r="G54" s="37"/>
      <c r="H54" s="37"/>
      <c r="I54" s="37"/>
      <c r="J54" s="37"/>
      <c r="K54" s="37"/>
      <c r="L54" s="37"/>
      <c r="M54" s="37"/>
      <c r="N54" s="37"/>
    </row>
    <row r="55" ht="15"/>
    <row r="56" spans="1:14" ht="15.75" customHeight="1">
      <c r="A56" s="365" t="s">
        <v>224</v>
      </c>
      <c r="B56" s="365"/>
      <c r="C56" s="365"/>
      <c r="D56" s="365"/>
      <c r="E56" s="365"/>
      <c r="F56" s="365"/>
      <c r="G56" s="365"/>
      <c r="H56" s="365"/>
      <c r="I56" s="365"/>
      <c r="J56" s="365"/>
      <c r="K56" s="365"/>
      <c r="L56" s="365"/>
      <c r="M56" s="365"/>
      <c r="N56" s="365"/>
    </row>
    <row r="57" spans="1:14" ht="16.5" customHeight="1">
      <c r="A57" s="39"/>
      <c r="M57" s="376" t="s">
        <v>56</v>
      </c>
      <c r="N57" s="376"/>
    </row>
    <row r="58" spans="1:14" ht="16.5" customHeight="1">
      <c r="A58" s="417" t="s">
        <v>24</v>
      </c>
      <c r="B58" s="437" t="s">
        <v>25</v>
      </c>
      <c r="C58" s="437"/>
      <c r="D58" s="437"/>
      <c r="E58" s="437"/>
      <c r="F58" s="437"/>
      <c r="G58" s="419" t="s">
        <v>58</v>
      </c>
      <c r="H58" s="419"/>
      <c r="I58" s="419"/>
      <c r="J58" s="419"/>
      <c r="K58" s="415" t="s">
        <v>225</v>
      </c>
      <c r="L58" s="415"/>
      <c r="M58" s="415"/>
      <c r="N58" s="415"/>
    </row>
    <row r="59" spans="1:14" ht="35.25" customHeight="1">
      <c r="A59" s="417"/>
      <c r="B59" s="437"/>
      <c r="C59" s="437"/>
      <c r="D59" s="437"/>
      <c r="E59" s="437"/>
      <c r="F59" s="437"/>
      <c r="G59" s="407" t="s">
        <v>29</v>
      </c>
      <c r="H59" s="407" t="s">
        <v>30</v>
      </c>
      <c r="I59" s="407" t="s">
        <v>31</v>
      </c>
      <c r="J59" s="11" t="s">
        <v>32</v>
      </c>
      <c r="K59" s="407" t="s">
        <v>29</v>
      </c>
      <c r="L59" s="407" t="s">
        <v>30</v>
      </c>
      <c r="M59" s="407" t="s">
        <v>31</v>
      </c>
      <c r="N59" s="12" t="s">
        <v>32</v>
      </c>
    </row>
    <row r="60" spans="1:14" ht="15">
      <c r="A60" s="417"/>
      <c r="B60" s="437"/>
      <c r="C60" s="437"/>
      <c r="D60" s="437"/>
      <c r="E60" s="437"/>
      <c r="F60" s="437"/>
      <c r="G60" s="407" t="s">
        <v>34</v>
      </c>
      <c r="H60" s="407" t="s">
        <v>34</v>
      </c>
      <c r="I60" s="407"/>
      <c r="J60" s="10" t="s">
        <v>35</v>
      </c>
      <c r="K60" s="407" t="s">
        <v>34</v>
      </c>
      <c r="L60" s="407" t="s">
        <v>34</v>
      </c>
      <c r="M60" s="407"/>
      <c r="N60" s="13" t="s">
        <v>36</v>
      </c>
    </row>
    <row r="61" spans="1:14" ht="15.75" thickBot="1">
      <c r="A61" s="14">
        <v>1</v>
      </c>
      <c r="B61" s="380">
        <v>2</v>
      </c>
      <c r="C61" s="380"/>
      <c r="D61" s="380"/>
      <c r="E61" s="380"/>
      <c r="F61" s="380"/>
      <c r="G61" s="15">
        <v>3</v>
      </c>
      <c r="H61" s="15">
        <v>4</v>
      </c>
      <c r="I61" s="15">
        <v>5</v>
      </c>
      <c r="J61" s="15">
        <v>6</v>
      </c>
      <c r="K61" s="15">
        <v>7</v>
      </c>
      <c r="L61" s="15">
        <v>8</v>
      </c>
      <c r="M61" s="15">
        <v>9</v>
      </c>
      <c r="N61" s="16">
        <v>10</v>
      </c>
    </row>
    <row r="62" spans="1:14" ht="12.75" customHeight="1">
      <c r="A62" s="42"/>
      <c r="B62" s="420" t="s">
        <v>40</v>
      </c>
      <c r="C62" s="420"/>
      <c r="D62" s="420"/>
      <c r="E62" s="420"/>
      <c r="F62" s="420"/>
      <c r="G62" s="44">
        <v>22553964</v>
      </c>
      <c r="H62" s="44" t="s">
        <v>41</v>
      </c>
      <c r="I62" s="44" t="s">
        <v>41</v>
      </c>
      <c r="J62" s="44">
        <f>G62</f>
        <v>22553964</v>
      </c>
      <c r="K62" s="44">
        <v>23910024</v>
      </c>
      <c r="L62" s="44" t="s">
        <v>41</v>
      </c>
      <c r="M62" s="44" t="s">
        <v>41</v>
      </c>
      <c r="N62" s="45">
        <f>K62</f>
        <v>23910024</v>
      </c>
    </row>
    <row r="63" spans="1:14" ht="12.75" customHeight="1">
      <c r="A63" s="42"/>
      <c r="B63" s="420" t="s">
        <v>42</v>
      </c>
      <c r="C63" s="420"/>
      <c r="D63" s="420"/>
      <c r="E63" s="420"/>
      <c r="F63" s="420"/>
      <c r="G63" s="44" t="s">
        <v>41</v>
      </c>
      <c r="H63" s="44">
        <f>H64+H65+H66+H67+H68+H69</f>
        <v>750000</v>
      </c>
      <c r="I63" s="44">
        <v>0</v>
      </c>
      <c r="J63" s="44">
        <f aca="true" t="shared" si="3" ref="J63:J73">H63</f>
        <v>750000</v>
      </c>
      <c r="K63" s="44" t="s">
        <v>41</v>
      </c>
      <c r="L63" s="44">
        <f>L64+L65+L66+L67+L68+L69</f>
        <v>800000</v>
      </c>
      <c r="M63" s="44">
        <f>M64+M65+M66+M67+M68+M69</f>
        <v>0</v>
      </c>
      <c r="N63" s="45">
        <f aca="true" t="shared" si="4" ref="N63:N73">L63</f>
        <v>800000</v>
      </c>
    </row>
    <row r="64" spans="1:14" ht="17.25" customHeight="1">
      <c r="A64" s="21">
        <v>25010100</v>
      </c>
      <c r="B64" s="487" t="s">
        <v>59</v>
      </c>
      <c r="C64" s="487"/>
      <c r="D64" s="487"/>
      <c r="E64" s="487"/>
      <c r="F64" s="487"/>
      <c r="G64" s="47" t="s">
        <v>41</v>
      </c>
      <c r="H64" s="47">
        <v>750000</v>
      </c>
      <c r="I64" s="47">
        <v>0</v>
      </c>
      <c r="J64" s="47">
        <f t="shared" si="3"/>
        <v>750000</v>
      </c>
      <c r="K64" s="47" t="s">
        <v>41</v>
      </c>
      <c r="L64" s="47">
        <v>800000</v>
      </c>
      <c r="M64" s="47">
        <v>0</v>
      </c>
      <c r="N64" s="48">
        <f t="shared" si="4"/>
        <v>800000</v>
      </c>
    </row>
    <row r="65" spans="1:14" ht="12.75" customHeight="1">
      <c r="A65" s="21">
        <v>25010200</v>
      </c>
      <c r="B65" s="420" t="s">
        <v>44</v>
      </c>
      <c r="C65" s="420"/>
      <c r="D65" s="420"/>
      <c r="E65" s="420"/>
      <c r="F65" s="420"/>
      <c r="G65" s="49" t="s">
        <v>41</v>
      </c>
      <c r="H65" s="49">
        <v>0</v>
      </c>
      <c r="I65" s="49">
        <v>0</v>
      </c>
      <c r="J65" s="49">
        <f t="shared" si="3"/>
        <v>0</v>
      </c>
      <c r="K65" s="49" t="s">
        <v>41</v>
      </c>
      <c r="L65" s="49">
        <v>0</v>
      </c>
      <c r="M65" s="49">
        <v>0</v>
      </c>
      <c r="N65" s="50">
        <f t="shared" si="4"/>
        <v>0</v>
      </c>
    </row>
    <row r="66" spans="1:14" ht="12.75" customHeight="1">
      <c r="A66" s="21">
        <v>25010300</v>
      </c>
      <c r="B66" s="420" t="s">
        <v>45</v>
      </c>
      <c r="C66" s="420"/>
      <c r="D66" s="420"/>
      <c r="E66" s="420"/>
      <c r="F66" s="420"/>
      <c r="G66" s="49" t="s">
        <v>41</v>
      </c>
      <c r="H66" s="49">
        <v>0</v>
      </c>
      <c r="I66" s="49">
        <v>0</v>
      </c>
      <c r="J66" s="49">
        <f t="shared" si="3"/>
        <v>0</v>
      </c>
      <c r="K66" s="49" t="s">
        <v>41</v>
      </c>
      <c r="L66" s="49">
        <v>0</v>
      </c>
      <c r="M66" s="49">
        <v>0</v>
      </c>
      <c r="N66" s="50">
        <f t="shared" si="4"/>
        <v>0</v>
      </c>
    </row>
    <row r="67" spans="1:14" ht="12.75" customHeight="1">
      <c r="A67" s="21">
        <v>25010400</v>
      </c>
      <c r="B67" s="420" t="s">
        <v>46</v>
      </c>
      <c r="C67" s="420"/>
      <c r="D67" s="420"/>
      <c r="E67" s="420"/>
      <c r="F67" s="420"/>
      <c r="G67" s="49" t="s">
        <v>41</v>
      </c>
      <c r="H67" s="49">
        <v>0</v>
      </c>
      <c r="I67" s="49">
        <v>0</v>
      </c>
      <c r="J67" s="49">
        <f t="shared" si="3"/>
        <v>0</v>
      </c>
      <c r="K67" s="49" t="s">
        <v>41</v>
      </c>
      <c r="L67" s="49">
        <v>0</v>
      </c>
      <c r="M67" s="49">
        <v>0</v>
      </c>
      <c r="N67" s="50">
        <f t="shared" si="4"/>
        <v>0</v>
      </c>
    </row>
    <row r="68" spans="1:14" ht="18" customHeight="1">
      <c r="A68" s="21">
        <v>25020100</v>
      </c>
      <c r="B68" s="420" t="s">
        <v>43</v>
      </c>
      <c r="C68" s="420"/>
      <c r="D68" s="420"/>
      <c r="E68" s="420"/>
      <c r="F68" s="420"/>
      <c r="G68" s="49" t="s">
        <v>41</v>
      </c>
      <c r="H68" s="49">
        <v>0</v>
      </c>
      <c r="I68" s="49">
        <v>0</v>
      </c>
      <c r="J68" s="49">
        <f t="shared" si="3"/>
        <v>0</v>
      </c>
      <c r="K68" s="49" t="s">
        <v>41</v>
      </c>
      <c r="L68" s="49">
        <v>0</v>
      </c>
      <c r="M68" s="49">
        <v>0</v>
      </c>
      <c r="N68" s="50">
        <f t="shared" si="4"/>
        <v>0</v>
      </c>
    </row>
    <row r="69" spans="1:14" ht="66" customHeight="1">
      <c r="A69" s="21">
        <v>25020200</v>
      </c>
      <c r="B69" s="420" t="s">
        <v>48</v>
      </c>
      <c r="C69" s="420"/>
      <c r="D69" s="420"/>
      <c r="E69" s="420"/>
      <c r="F69" s="420"/>
      <c r="G69" s="49" t="s">
        <v>41</v>
      </c>
      <c r="H69" s="49">
        <v>0</v>
      </c>
      <c r="I69" s="49">
        <v>0</v>
      </c>
      <c r="J69" s="49">
        <f t="shared" si="3"/>
        <v>0</v>
      </c>
      <c r="K69" s="49" t="s">
        <v>41</v>
      </c>
      <c r="L69" s="49">
        <v>0</v>
      </c>
      <c r="M69" s="49">
        <v>0</v>
      </c>
      <c r="N69" s="50">
        <f t="shared" si="4"/>
        <v>0</v>
      </c>
    </row>
    <row r="70" spans="1:14" ht="12.75" customHeight="1">
      <c r="A70" s="21"/>
      <c r="B70" s="420" t="s">
        <v>49</v>
      </c>
      <c r="C70" s="420"/>
      <c r="D70" s="420"/>
      <c r="E70" s="420"/>
      <c r="F70" s="420"/>
      <c r="G70" s="49" t="s">
        <v>41</v>
      </c>
      <c r="H70" s="49">
        <f>H71</f>
        <v>0</v>
      </c>
      <c r="I70" s="49">
        <f>I71</f>
        <v>0</v>
      </c>
      <c r="J70" s="49">
        <f>J71</f>
        <v>0</v>
      </c>
      <c r="K70" s="49" t="s">
        <v>41</v>
      </c>
      <c r="L70" s="49">
        <f>L71</f>
        <v>0</v>
      </c>
      <c r="M70" s="49">
        <f>M71</f>
        <v>0</v>
      </c>
      <c r="N70" s="50">
        <f t="shared" si="4"/>
        <v>0</v>
      </c>
    </row>
    <row r="71" spans="1:14" ht="12.75" customHeight="1">
      <c r="A71" s="21">
        <v>401000</v>
      </c>
      <c r="B71" s="487" t="s">
        <v>50</v>
      </c>
      <c r="C71" s="487"/>
      <c r="D71" s="487"/>
      <c r="E71" s="487"/>
      <c r="F71" s="487"/>
      <c r="G71" s="49" t="s">
        <v>41</v>
      </c>
      <c r="H71" s="49">
        <v>0</v>
      </c>
      <c r="I71" s="49">
        <v>0</v>
      </c>
      <c r="J71" s="49">
        <f t="shared" si="3"/>
        <v>0</v>
      </c>
      <c r="K71" s="49" t="s">
        <v>41</v>
      </c>
      <c r="L71" s="49">
        <v>0</v>
      </c>
      <c r="M71" s="49">
        <v>0</v>
      </c>
      <c r="N71" s="50">
        <f t="shared" si="4"/>
        <v>0</v>
      </c>
    </row>
    <row r="72" spans="1:14" ht="12.75" customHeight="1">
      <c r="A72" s="21">
        <v>205100</v>
      </c>
      <c r="B72" s="420" t="s">
        <v>52</v>
      </c>
      <c r="C72" s="420"/>
      <c r="D72" s="420"/>
      <c r="E72" s="420"/>
      <c r="F72" s="420"/>
      <c r="G72" s="49" t="s">
        <v>41</v>
      </c>
      <c r="H72" s="49">
        <v>0</v>
      </c>
      <c r="I72" s="49">
        <v>0</v>
      </c>
      <c r="J72" s="49">
        <f t="shared" si="3"/>
        <v>0</v>
      </c>
      <c r="K72" s="49" t="s">
        <v>41</v>
      </c>
      <c r="L72" s="49">
        <v>0</v>
      </c>
      <c r="M72" s="49">
        <v>0</v>
      </c>
      <c r="N72" s="50">
        <f t="shared" si="4"/>
        <v>0</v>
      </c>
    </row>
    <row r="73" spans="1:14" ht="12.75" customHeight="1">
      <c r="A73" s="21">
        <v>205200</v>
      </c>
      <c r="B73" s="420" t="s">
        <v>53</v>
      </c>
      <c r="C73" s="420"/>
      <c r="D73" s="420"/>
      <c r="E73" s="420"/>
      <c r="F73" s="420"/>
      <c r="G73" s="49" t="s">
        <v>41</v>
      </c>
      <c r="H73" s="49">
        <v>0</v>
      </c>
      <c r="I73" s="49">
        <v>0</v>
      </c>
      <c r="J73" s="49">
        <f t="shared" si="3"/>
        <v>0</v>
      </c>
      <c r="K73" s="49" t="s">
        <v>41</v>
      </c>
      <c r="L73" s="49">
        <v>0</v>
      </c>
      <c r="M73" s="49">
        <v>0</v>
      </c>
      <c r="N73" s="50">
        <f t="shared" si="4"/>
        <v>0</v>
      </c>
    </row>
    <row r="74" spans="1:14" ht="20.25" customHeight="1">
      <c r="A74" s="51"/>
      <c r="B74" s="473" t="s">
        <v>54</v>
      </c>
      <c r="C74" s="473"/>
      <c r="D74" s="473"/>
      <c r="E74" s="473"/>
      <c r="F74" s="473"/>
      <c r="G74" s="53">
        <f>G62</f>
        <v>22553964</v>
      </c>
      <c r="H74" s="53">
        <f>H63</f>
        <v>750000</v>
      </c>
      <c r="I74" s="53">
        <f>I63</f>
        <v>0</v>
      </c>
      <c r="J74" s="53">
        <f>G74+H74</f>
        <v>23303964</v>
      </c>
      <c r="K74" s="53">
        <f>K62</f>
        <v>23910024</v>
      </c>
      <c r="L74" s="53">
        <f>L63+L70</f>
        <v>800000</v>
      </c>
      <c r="M74" s="53">
        <f>M63+M70</f>
        <v>0</v>
      </c>
      <c r="N74" s="53">
        <f>N62</f>
        <v>23910024</v>
      </c>
    </row>
    <row r="75" spans="1:14" ht="11.25" customHeight="1">
      <c r="A75" s="54"/>
      <c r="B75" s="55"/>
      <c r="C75" s="55"/>
      <c r="D75" s="55"/>
      <c r="E75" s="55"/>
      <c r="F75" s="55"/>
      <c r="G75" s="54"/>
      <c r="H75" s="54"/>
      <c r="I75" s="54"/>
      <c r="J75" s="54"/>
      <c r="K75" s="54"/>
      <c r="L75" s="54"/>
      <c r="M75" s="54"/>
      <c r="N75" s="54"/>
    </row>
    <row r="76" spans="1:14" ht="15.75" customHeight="1">
      <c r="A76" s="365" t="s">
        <v>61</v>
      </c>
      <c r="B76" s="365"/>
      <c r="C76" s="365"/>
      <c r="D76" s="365"/>
      <c r="E76" s="365"/>
      <c r="F76" s="365"/>
      <c r="G76" s="365"/>
      <c r="H76" s="365"/>
      <c r="I76" s="365"/>
      <c r="J76" s="365"/>
      <c r="K76" s="365"/>
      <c r="L76" s="365"/>
      <c r="M76" s="365"/>
      <c r="N76" s="365"/>
    </row>
    <row r="77" ht="6" customHeight="1">
      <c r="A77" s="8"/>
    </row>
    <row r="78" spans="1:14" ht="15.75" customHeight="1">
      <c r="A78" s="365" t="s">
        <v>226</v>
      </c>
      <c r="B78" s="365"/>
      <c r="C78" s="365"/>
      <c r="D78" s="365"/>
      <c r="E78" s="365"/>
      <c r="F78" s="365"/>
      <c r="G78" s="365"/>
      <c r="H78" s="365"/>
      <c r="I78" s="365"/>
      <c r="J78" s="365"/>
      <c r="K78" s="365"/>
      <c r="L78" s="365"/>
      <c r="M78" s="365"/>
      <c r="N78" s="365"/>
    </row>
    <row r="79" spans="1:14" ht="15" customHeight="1" thickBot="1">
      <c r="A79" s="39"/>
      <c r="M79" s="376" t="s">
        <v>56</v>
      </c>
      <c r="N79" s="376"/>
    </row>
    <row r="80" spans="1:14" ht="15.75" customHeight="1" thickBot="1">
      <c r="A80" s="454" t="s">
        <v>63</v>
      </c>
      <c r="B80" s="456" t="s">
        <v>25</v>
      </c>
      <c r="C80" s="484" t="s">
        <v>221</v>
      </c>
      <c r="D80" s="484"/>
      <c r="E80" s="484"/>
      <c r="F80" s="484"/>
      <c r="G80" s="484" t="s">
        <v>222</v>
      </c>
      <c r="H80" s="484"/>
      <c r="I80" s="484"/>
      <c r="J80" s="484"/>
      <c r="K80" s="485" t="s">
        <v>223</v>
      </c>
      <c r="L80" s="485"/>
      <c r="M80" s="485"/>
      <c r="N80" s="486"/>
    </row>
    <row r="81" spans="1:14" ht="22.5" customHeight="1" thickBot="1">
      <c r="A81" s="455"/>
      <c r="B81" s="437"/>
      <c r="C81" s="407" t="s">
        <v>29</v>
      </c>
      <c r="D81" s="407" t="s">
        <v>30</v>
      </c>
      <c r="E81" s="407" t="s">
        <v>31</v>
      </c>
      <c r="F81" s="11" t="s">
        <v>32</v>
      </c>
      <c r="G81" s="407" t="s">
        <v>29</v>
      </c>
      <c r="H81" s="407" t="s">
        <v>30</v>
      </c>
      <c r="I81" s="407" t="s">
        <v>31</v>
      </c>
      <c r="J81" s="11" t="s">
        <v>32</v>
      </c>
      <c r="K81" s="407" t="s">
        <v>29</v>
      </c>
      <c r="L81" s="407" t="s">
        <v>30</v>
      </c>
      <c r="M81" s="407" t="s">
        <v>31</v>
      </c>
      <c r="N81" s="215" t="s">
        <v>32</v>
      </c>
    </row>
    <row r="82" spans="1:14" ht="56.25" customHeight="1" thickBot="1">
      <c r="A82" s="482"/>
      <c r="B82" s="483"/>
      <c r="C82" s="408" t="s">
        <v>34</v>
      </c>
      <c r="D82" s="408" t="s">
        <v>34</v>
      </c>
      <c r="E82" s="408"/>
      <c r="F82" s="246" t="s">
        <v>35</v>
      </c>
      <c r="G82" s="408" t="s">
        <v>34</v>
      </c>
      <c r="H82" s="408" t="s">
        <v>34</v>
      </c>
      <c r="I82" s="408"/>
      <c r="J82" s="246" t="s">
        <v>36</v>
      </c>
      <c r="K82" s="408" t="s">
        <v>34</v>
      </c>
      <c r="L82" s="408" t="s">
        <v>34</v>
      </c>
      <c r="M82" s="408"/>
      <c r="N82" s="247" t="s">
        <v>37</v>
      </c>
    </row>
    <row r="83" spans="1:14" ht="15">
      <c r="A83" s="250">
        <v>1</v>
      </c>
      <c r="B83" s="251">
        <v>2</v>
      </c>
      <c r="C83" s="251">
        <v>3</v>
      </c>
      <c r="D83" s="251">
        <v>4</v>
      </c>
      <c r="E83" s="251">
        <v>5</v>
      </c>
      <c r="F83" s="251">
        <v>6</v>
      </c>
      <c r="G83" s="251">
        <v>7</v>
      </c>
      <c r="H83" s="251">
        <v>8</v>
      </c>
      <c r="I83" s="251">
        <v>9</v>
      </c>
      <c r="J83" s="251">
        <v>10</v>
      </c>
      <c r="K83" s="251">
        <v>11</v>
      </c>
      <c r="L83" s="251">
        <v>12</v>
      </c>
      <c r="M83" s="251">
        <v>13</v>
      </c>
      <c r="N83" s="252">
        <v>14</v>
      </c>
    </row>
    <row r="84" spans="1:14" ht="15">
      <c r="A84" s="316">
        <v>2111</v>
      </c>
      <c r="B84" s="317" t="s">
        <v>64</v>
      </c>
      <c r="C84" s="248">
        <v>12299595</v>
      </c>
      <c r="D84" s="248">
        <v>427138</v>
      </c>
      <c r="E84" s="248"/>
      <c r="F84" s="248">
        <f aca="true" t="shared" si="5" ref="F84:F97">C84+D84</f>
        <v>12726733</v>
      </c>
      <c r="G84" s="248">
        <v>13926952</v>
      </c>
      <c r="H84" s="248">
        <v>392000</v>
      </c>
      <c r="I84" s="248">
        <v>0</v>
      </c>
      <c r="J84" s="249">
        <f aca="true" t="shared" si="6" ref="J84:J97">G84+H84</f>
        <v>14318952</v>
      </c>
      <c r="K84" s="248">
        <v>16407142</v>
      </c>
      <c r="L84" s="248">
        <v>495110</v>
      </c>
      <c r="M84" s="248">
        <v>0</v>
      </c>
      <c r="N84" s="253">
        <f aca="true" t="shared" si="7" ref="N84:N97">K84+L84</f>
        <v>16902252</v>
      </c>
    </row>
    <row r="85" spans="1:14" ht="15">
      <c r="A85" s="316">
        <v>2120</v>
      </c>
      <c r="B85" s="317" t="s">
        <v>65</v>
      </c>
      <c r="C85" s="248">
        <v>2730326</v>
      </c>
      <c r="D85" s="248">
        <v>91379</v>
      </c>
      <c r="E85" s="248"/>
      <c r="F85" s="248">
        <f t="shared" si="5"/>
        <v>2821705</v>
      </c>
      <c r="G85" s="248">
        <v>3063929</v>
      </c>
      <c r="H85" s="248">
        <v>93280</v>
      </c>
      <c r="I85" s="248">
        <v>0</v>
      </c>
      <c r="J85" s="249">
        <f t="shared" si="6"/>
        <v>3157209</v>
      </c>
      <c r="K85" s="248">
        <v>3609571</v>
      </c>
      <c r="L85" s="248">
        <v>108924</v>
      </c>
      <c r="M85" s="248">
        <v>0</v>
      </c>
      <c r="N85" s="253">
        <f t="shared" si="7"/>
        <v>3718495</v>
      </c>
    </row>
    <row r="86" spans="1:14" ht="25.5">
      <c r="A86" s="316">
        <v>2210</v>
      </c>
      <c r="B86" s="317" t="s">
        <v>66</v>
      </c>
      <c r="C86" s="248">
        <v>397618</v>
      </c>
      <c r="D86" s="248">
        <v>43476</v>
      </c>
      <c r="E86" s="248"/>
      <c r="F86" s="248">
        <f t="shared" si="5"/>
        <v>441094</v>
      </c>
      <c r="G86" s="248">
        <v>491130</v>
      </c>
      <c r="H86" s="248">
        <v>74272</v>
      </c>
      <c r="I86" s="248">
        <v>0</v>
      </c>
      <c r="J86" s="249">
        <f t="shared" si="6"/>
        <v>565402</v>
      </c>
      <c r="K86" s="248">
        <v>361205</v>
      </c>
      <c r="L86" s="248">
        <v>31606</v>
      </c>
      <c r="M86" s="248">
        <v>0</v>
      </c>
      <c r="N86" s="253">
        <f t="shared" si="7"/>
        <v>392811</v>
      </c>
    </row>
    <row r="87" spans="1:14" ht="25.5">
      <c r="A87" s="316">
        <v>2220</v>
      </c>
      <c r="B87" s="317" t="s">
        <v>67</v>
      </c>
      <c r="C87" s="248">
        <v>847</v>
      </c>
      <c r="D87" s="248"/>
      <c r="E87" s="248"/>
      <c r="F87" s="248">
        <f t="shared" si="5"/>
        <v>847</v>
      </c>
      <c r="G87" s="248">
        <v>7050</v>
      </c>
      <c r="H87" s="248"/>
      <c r="I87" s="248">
        <v>0</v>
      </c>
      <c r="J87" s="249">
        <f t="shared" si="6"/>
        <v>7050</v>
      </c>
      <c r="K87" s="248">
        <v>7500</v>
      </c>
      <c r="L87" s="248">
        <v>0</v>
      </c>
      <c r="M87" s="248">
        <v>0</v>
      </c>
      <c r="N87" s="253">
        <f t="shared" si="7"/>
        <v>7500</v>
      </c>
    </row>
    <row r="88" spans="1:14" ht="15">
      <c r="A88" s="316">
        <v>2230</v>
      </c>
      <c r="B88" s="317" t="s">
        <v>68</v>
      </c>
      <c r="C88" s="248">
        <v>134145</v>
      </c>
      <c r="D88" s="248">
        <v>2713</v>
      </c>
      <c r="E88" s="248"/>
      <c r="F88" s="248">
        <f t="shared" si="5"/>
        <v>136858</v>
      </c>
      <c r="G88" s="248">
        <v>144078</v>
      </c>
      <c r="H88" s="248">
        <v>3194.7</v>
      </c>
      <c r="I88" s="248">
        <v>0</v>
      </c>
      <c r="J88" s="249">
        <f t="shared" si="6"/>
        <v>147272.7</v>
      </c>
      <c r="K88" s="248">
        <v>152724</v>
      </c>
      <c r="L88" s="248">
        <v>0</v>
      </c>
      <c r="M88" s="248">
        <v>0</v>
      </c>
      <c r="N88" s="253">
        <f t="shared" si="7"/>
        <v>152724</v>
      </c>
    </row>
    <row r="89" spans="1:14" ht="15">
      <c r="A89" s="316">
        <v>2240</v>
      </c>
      <c r="B89" s="317" t="s">
        <v>69</v>
      </c>
      <c r="C89" s="248">
        <v>112974</v>
      </c>
      <c r="D89" s="248">
        <v>16163</v>
      </c>
      <c r="E89" s="248"/>
      <c r="F89" s="248">
        <f t="shared" si="5"/>
        <v>129137</v>
      </c>
      <c r="G89" s="248">
        <v>168725</v>
      </c>
      <c r="H89" s="248">
        <v>32540</v>
      </c>
      <c r="I89" s="248">
        <v>0</v>
      </c>
      <c r="J89" s="249">
        <f t="shared" si="6"/>
        <v>201265</v>
      </c>
      <c r="K89" s="248">
        <v>167994</v>
      </c>
      <c r="L89" s="248">
        <v>23000</v>
      </c>
      <c r="M89" s="248">
        <v>0</v>
      </c>
      <c r="N89" s="253">
        <f t="shared" si="7"/>
        <v>190994</v>
      </c>
    </row>
    <row r="90" spans="1:14" ht="15">
      <c r="A90" s="316">
        <v>2250</v>
      </c>
      <c r="B90" s="317" t="s">
        <v>70</v>
      </c>
      <c r="C90" s="248">
        <v>46231</v>
      </c>
      <c r="D90" s="248"/>
      <c r="E90" s="248"/>
      <c r="F90" s="248">
        <f t="shared" si="5"/>
        <v>46231</v>
      </c>
      <c r="G90" s="248">
        <v>44200</v>
      </c>
      <c r="H90" s="248">
        <v>1100</v>
      </c>
      <c r="I90" s="248">
        <v>0</v>
      </c>
      <c r="J90" s="249">
        <f t="shared" si="6"/>
        <v>45300</v>
      </c>
      <c r="K90" s="248">
        <v>46850</v>
      </c>
      <c r="L90" s="248">
        <v>2450</v>
      </c>
      <c r="M90" s="248">
        <v>0</v>
      </c>
      <c r="N90" s="253">
        <f t="shared" si="7"/>
        <v>49300</v>
      </c>
    </row>
    <row r="91" spans="1:14" ht="15">
      <c r="A91" s="316">
        <v>2271</v>
      </c>
      <c r="B91" s="317" t="s">
        <v>71</v>
      </c>
      <c r="C91" s="248">
        <v>153858</v>
      </c>
      <c r="D91" s="248">
        <v>6837</v>
      </c>
      <c r="E91" s="248"/>
      <c r="F91" s="248">
        <f t="shared" si="5"/>
        <v>160695</v>
      </c>
      <c r="G91" s="248">
        <v>173004</v>
      </c>
      <c r="H91" s="248">
        <v>11229</v>
      </c>
      <c r="I91" s="248">
        <v>0</v>
      </c>
      <c r="J91" s="249">
        <f t="shared" si="6"/>
        <v>184233</v>
      </c>
      <c r="K91" s="248">
        <v>212929</v>
      </c>
      <c r="L91" s="248">
        <v>9679</v>
      </c>
      <c r="M91" s="248">
        <v>0</v>
      </c>
      <c r="N91" s="253">
        <f t="shared" si="7"/>
        <v>222608</v>
      </c>
    </row>
    <row r="92" spans="1:14" ht="25.5">
      <c r="A92" s="316">
        <v>2272</v>
      </c>
      <c r="B92" s="317" t="s">
        <v>72</v>
      </c>
      <c r="C92" s="248">
        <v>9277</v>
      </c>
      <c r="D92" s="248">
        <v>121</v>
      </c>
      <c r="E92" s="248"/>
      <c r="F92" s="248">
        <f t="shared" si="5"/>
        <v>9398</v>
      </c>
      <c r="G92" s="248">
        <v>13992</v>
      </c>
      <c r="H92" s="248">
        <v>2799</v>
      </c>
      <c r="I92" s="248">
        <v>0</v>
      </c>
      <c r="J92" s="249">
        <f t="shared" si="6"/>
        <v>16791</v>
      </c>
      <c r="K92" s="248">
        <v>23423</v>
      </c>
      <c r="L92" s="248">
        <v>4685</v>
      </c>
      <c r="M92" s="248">
        <v>0</v>
      </c>
      <c r="N92" s="253">
        <f t="shared" si="7"/>
        <v>28108</v>
      </c>
    </row>
    <row r="93" spans="1:14" ht="15">
      <c r="A93" s="316">
        <v>2273</v>
      </c>
      <c r="B93" s="317" t="s">
        <v>73</v>
      </c>
      <c r="C93" s="248">
        <v>65052</v>
      </c>
      <c r="D93" s="248">
        <v>9241</v>
      </c>
      <c r="E93" s="248"/>
      <c r="F93" s="248">
        <f t="shared" si="5"/>
        <v>74293</v>
      </c>
      <c r="G93" s="248">
        <v>77356</v>
      </c>
      <c r="H93" s="248">
        <v>22470</v>
      </c>
      <c r="I93" s="248">
        <v>0</v>
      </c>
      <c r="J93" s="249">
        <f t="shared" si="6"/>
        <v>99826</v>
      </c>
      <c r="K93" s="248">
        <v>73498</v>
      </c>
      <c r="L93" s="248">
        <v>24546</v>
      </c>
      <c r="M93" s="248">
        <v>0</v>
      </c>
      <c r="N93" s="253">
        <f t="shared" si="7"/>
        <v>98044</v>
      </c>
    </row>
    <row r="94" spans="1:14" ht="25.5">
      <c r="A94" s="316">
        <v>2275</v>
      </c>
      <c r="B94" s="317" t="s">
        <v>247</v>
      </c>
      <c r="C94" s="248"/>
      <c r="D94" s="248"/>
      <c r="E94" s="248"/>
      <c r="F94" s="248"/>
      <c r="G94" s="248">
        <v>7400</v>
      </c>
      <c r="H94" s="248"/>
      <c r="I94" s="248"/>
      <c r="J94" s="249"/>
      <c r="K94" s="248">
        <v>8022</v>
      </c>
      <c r="L94" s="248"/>
      <c r="M94" s="248"/>
      <c r="N94" s="253">
        <f t="shared" si="7"/>
        <v>8022</v>
      </c>
    </row>
    <row r="95" spans="1:14" ht="38.25">
      <c r="A95" s="316">
        <v>2282</v>
      </c>
      <c r="B95" s="317" t="s">
        <v>74</v>
      </c>
      <c r="C95" s="248">
        <v>2508</v>
      </c>
      <c r="D95" s="248"/>
      <c r="E95" s="248"/>
      <c r="F95" s="248">
        <f t="shared" si="5"/>
        <v>2508</v>
      </c>
      <c r="G95" s="248">
        <v>2000</v>
      </c>
      <c r="H95" s="248">
        <v>0</v>
      </c>
      <c r="I95" s="248">
        <v>0</v>
      </c>
      <c r="J95" s="249">
        <f t="shared" si="6"/>
        <v>2000</v>
      </c>
      <c r="K95" s="248">
        <v>2120</v>
      </c>
      <c r="L95" s="248"/>
      <c r="M95" s="248">
        <v>0</v>
      </c>
      <c r="N95" s="253">
        <f t="shared" si="7"/>
        <v>2120</v>
      </c>
    </row>
    <row r="96" spans="1:14" ht="15">
      <c r="A96" s="316">
        <v>2800</v>
      </c>
      <c r="B96" s="317" t="s">
        <v>75</v>
      </c>
      <c r="C96" s="248">
        <v>12000</v>
      </c>
      <c r="D96" s="248"/>
      <c r="E96" s="248"/>
      <c r="F96" s="248">
        <f t="shared" si="5"/>
        <v>12000</v>
      </c>
      <c r="G96" s="248"/>
      <c r="H96" s="248">
        <v>0</v>
      </c>
      <c r="I96" s="248"/>
      <c r="J96" s="249">
        <f t="shared" si="6"/>
        <v>0</v>
      </c>
      <c r="K96" s="248">
        <v>0</v>
      </c>
      <c r="L96" s="248">
        <v>0</v>
      </c>
      <c r="M96" s="248">
        <v>0</v>
      </c>
      <c r="N96" s="253">
        <f t="shared" si="7"/>
        <v>0</v>
      </c>
    </row>
    <row r="97" spans="1:14" s="286" customFormat="1" ht="31.5" customHeight="1" thickBot="1">
      <c r="A97" s="318">
        <v>3110</v>
      </c>
      <c r="B97" s="319" t="s">
        <v>76</v>
      </c>
      <c r="C97" s="320">
        <v>0</v>
      </c>
      <c r="D97" s="320">
        <v>10999</v>
      </c>
      <c r="E97" s="320">
        <v>0</v>
      </c>
      <c r="F97" s="320">
        <f t="shared" si="5"/>
        <v>10999</v>
      </c>
      <c r="G97" s="320">
        <v>0</v>
      </c>
      <c r="H97" s="320">
        <v>66000</v>
      </c>
      <c r="I97" s="320">
        <v>54000</v>
      </c>
      <c r="J97" s="321">
        <f t="shared" si="6"/>
        <v>66000</v>
      </c>
      <c r="K97" s="320">
        <v>0</v>
      </c>
      <c r="L97" s="320">
        <v>0</v>
      </c>
      <c r="M97" s="320">
        <v>0</v>
      </c>
      <c r="N97" s="322">
        <f t="shared" si="7"/>
        <v>0</v>
      </c>
    </row>
    <row r="98" spans="1:14" ht="15.75" thickBot="1">
      <c r="A98" s="323"/>
      <c r="B98" s="324" t="s">
        <v>54</v>
      </c>
      <c r="C98" s="216">
        <f>C84+C85+C86+C87+C88+C89+C90+C91+C92+C93+C95+C96+C97</f>
        <v>15964431</v>
      </c>
      <c r="D98" s="216">
        <f>D84+D85+D86+D87+D88+D89+D90+D91+D92+D93+D95+D96+D97</f>
        <v>608067</v>
      </c>
      <c r="E98" s="216">
        <f>E84+E85+E86+E87+E88+E89+E90+E91+E92+E93+E95+E96+E97</f>
        <v>0</v>
      </c>
      <c r="F98" s="216">
        <f>C98+D98</f>
        <v>16572498</v>
      </c>
      <c r="G98" s="216">
        <f>G84+G85+G86+G87+G88+G89+G90+G91+G92+G93+G94+G95+G96+G97</f>
        <v>18119816</v>
      </c>
      <c r="H98" s="216">
        <f>H84+H85+H86+H87+H88+H89+H90+H91+H92+H93+H95+H96+H97</f>
        <v>698884.7</v>
      </c>
      <c r="I98" s="216">
        <f>I97</f>
        <v>54000</v>
      </c>
      <c r="J98" s="216">
        <f>G98+H98</f>
        <v>18818700.7</v>
      </c>
      <c r="K98" s="216">
        <f>K84+K85+K86+K87+K88+K89+K90+K91+K92+K93+K94+K95+K96+K97</f>
        <v>21072978</v>
      </c>
      <c r="L98" s="216">
        <f>L84+L85+L86+L87+L88+L89+L90+L91+L92+L93+L94+L95+L96+L97</f>
        <v>700000</v>
      </c>
      <c r="M98" s="216">
        <f>M84+M85+M86+M87+M88+M89+M90+M91+M92+M93+M94+M95+M96+M97</f>
        <v>0</v>
      </c>
      <c r="N98" s="217">
        <f>K98+L98</f>
        <v>21772978</v>
      </c>
    </row>
    <row r="99" spans="1:14" ht="15">
      <c r="A99" s="325"/>
      <c r="B99" s="326"/>
      <c r="C99" s="325"/>
      <c r="D99" s="325"/>
      <c r="E99" s="325"/>
      <c r="F99" s="325"/>
      <c r="G99" s="325"/>
      <c r="H99" s="325"/>
      <c r="I99" s="325"/>
      <c r="J99" s="325"/>
      <c r="K99" s="325"/>
      <c r="L99" s="325"/>
      <c r="M99" s="325"/>
      <c r="N99" s="325"/>
    </row>
    <row r="100" spans="1:14" ht="16.5" customHeight="1">
      <c r="A100" s="480" t="s">
        <v>227</v>
      </c>
      <c r="B100" s="480"/>
      <c r="C100" s="480"/>
      <c r="D100" s="480"/>
      <c r="E100" s="480"/>
      <c r="F100" s="480"/>
      <c r="G100" s="480"/>
      <c r="H100" s="480"/>
      <c r="I100" s="480"/>
      <c r="J100" s="480"/>
      <c r="K100" s="480"/>
      <c r="L100" s="480"/>
      <c r="M100" s="480"/>
      <c r="N100" s="480"/>
    </row>
    <row r="101" spans="1:14" ht="14.25" customHeight="1">
      <c r="A101" s="327"/>
      <c r="B101" s="27"/>
      <c r="C101" s="27"/>
      <c r="D101" s="27"/>
      <c r="E101" s="27"/>
      <c r="F101" s="27"/>
      <c r="G101" s="27"/>
      <c r="H101" s="27"/>
      <c r="I101" s="27"/>
      <c r="J101" s="27"/>
      <c r="K101" s="27"/>
      <c r="L101" s="27"/>
      <c r="M101" s="481" t="s">
        <v>56</v>
      </c>
      <c r="N101" s="481"/>
    </row>
    <row r="102" spans="1:14" ht="15.75" customHeight="1">
      <c r="A102" s="417" t="s">
        <v>78</v>
      </c>
      <c r="B102" s="437" t="s">
        <v>25</v>
      </c>
      <c r="C102" s="419" t="s">
        <v>221</v>
      </c>
      <c r="D102" s="419"/>
      <c r="E102" s="419"/>
      <c r="F102" s="419"/>
      <c r="G102" s="419" t="s">
        <v>222</v>
      </c>
      <c r="H102" s="419"/>
      <c r="I102" s="419"/>
      <c r="J102" s="419"/>
      <c r="K102" s="415" t="s">
        <v>223</v>
      </c>
      <c r="L102" s="415"/>
      <c r="M102" s="415"/>
      <c r="N102" s="415"/>
    </row>
    <row r="103" spans="1:14" ht="22.5" customHeight="1">
      <c r="A103" s="417"/>
      <c r="B103" s="437"/>
      <c r="C103" s="407" t="s">
        <v>29</v>
      </c>
      <c r="D103" s="407" t="s">
        <v>30</v>
      </c>
      <c r="E103" s="407" t="s">
        <v>31</v>
      </c>
      <c r="F103" s="11" t="s">
        <v>32</v>
      </c>
      <c r="G103" s="407" t="s">
        <v>29</v>
      </c>
      <c r="H103" s="407" t="s">
        <v>30</v>
      </c>
      <c r="I103" s="407" t="s">
        <v>31</v>
      </c>
      <c r="J103" s="11" t="s">
        <v>32</v>
      </c>
      <c r="K103" s="407" t="s">
        <v>29</v>
      </c>
      <c r="L103" s="407" t="s">
        <v>30</v>
      </c>
      <c r="M103" s="479" t="s">
        <v>31</v>
      </c>
      <c r="N103" s="12" t="s">
        <v>32</v>
      </c>
    </row>
    <row r="104" spans="1:14" ht="24" customHeight="1">
      <c r="A104" s="417"/>
      <c r="B104" s="437"/>
      <c r="C104" s="407" t="s">
        <v>34</v>
      </c>
      <c r="D104" s="407" t="s">
        <v>34</v>
      </c>
      <c r="E104" s="407"/>
      <c r="F104" s="10" t="s">
        <v>35</v>
      </c>
      <c r="G104" s="407" t="s">
        <v>34</v>
      </c>
      <c r="H104" s="407" t="s">
        <v>34</v>
      </c>
      <c r="I104" s="407"/>
      <c r="J104" s="10" t="s">
        <v>36</v>
      </c>
      <c r="K104" s="407" t="s">
        <v>34</v>
      </c>
      <c r="L104" s="407" t="s">
        <v>34</v>
      </c>
      <c r="M104" s="479"/>
      <c r="N104" s="13" t="s">
        <v>37</v>
      </c>
    </row>
    <row r="105" spans="1:14" ht="15">
      <c r="A105" s="14">
        <v>1</v>
      </c>
      <c r="B105" s="15">
        <v>2</v>
      </c>
      <c r="C105" s="15">
        <v>3</v>
      </c>
      <c r="D105" s="15">
        <v>4</v>
      </c>
      <c r="E105" s="15">
        <v>5</v>
      </c>
      <c r="F105" s="15">
        <v>6</v>
      </c>
      <c r="G105" s="15">
        <v>7</v>
      </c>
      <c r="H105" s="15">
        <v>8</v>
      </c>
      <c r="I105" s="15">
        <v>9</v>
      </c>
      <c r="J105" s="15">
        <v>10</v>
      </c>
      <c r="K105" s="15">
        <v>11</v>
      </c>
      <c r="L105" s="15">
        <v>12</v>
      </c>
      <c r="M105" s="15">
        <v>13</v>
      </c>
      <c r="N105" s="16">
        <v>14</v>
      </c>
    </row>
    <row r="106" spans="1:14" ht="15">
      <c r="A106" s="69"/>
      <c r="B106" s="70"/>
      <c r="C106" s="70"/>
      <c r="D106" s="70"/>
      <c r="E106" s="70"/>
      <c r="F106" s="70"/>
      <c r="G106" s="70"/>
      <c r="H106" s="70"/>
      <c r="I106" s="70"/>
      <c r="J106" s="70"/>
      <c r="K106" s="70"/>
      <c r="L106" s="70"/>
      <c r="M106" s="70"/>
      <c r="N106" s="71"/>
    </row>
    <row r="107" spans="1:14" ht="15">
      <c r="A107" s="69"/>
      <c r="B107" s="21"/>
      <c r="C107" s="22"/>
      <c r="D107" s="21"/>
      <c r="E107" s="21"/>
      <c r="F107" s="21"/>
      <c r="G107" s="21"/>
      <c r="H107" s="21"/>
      <c r="I107" s="21"/>
      <c r="J107" s="21"/>
      <c r="K107" s="21"/>
      <c r="L107" s="21"/>
      <c r="M107" s="21"/>
      <c r="N107" s="72"/>
    </row>
    <row r="108" spans="1:14" ht="15">
      <c r="A108" s="32"/>
      <c r="B108" s="33" t="s">
        <v>54</v>
      </c>
      <c r="C108" s="73"/>
      <c r="D108" s="73"/>
      <c r="E108" s="73"/>
      <c r="F108" s="73"/>
      <c r="G108" s="73"/>
      <c r="H108" s="73"/>
      <c r="I108" s="73"/>
      <c r="J108" s="73"/>
      <c r="K108" s="73"/>
      <c r="L108" s="73"/>
      <c r="M108" s="73"/>
      <c r="N108" s="74"/>
    </row>
    <row r="109" spans="1:14" ht="16.5" customHeight="1">
      <c r="A109" s="37"/>
      <c r="B109" s="38"/>
      <c r="C109" s="37"/>
      <c r="D109" s="37"/>
      <c r="E109" s="37"/>
      <c r="F109" s="37"/>
      <c r="G109" s="37"/>
      <c r="H109" s="37"/>
      <c r="I109" s="37"/>
      <c r="J109" s="37"/>
      <c r="K109" s="37"/>
      <c r="L109" s="37"/>
      <c r="M109" s="37"/>
      <c r="N109" s="37"/>
    </row>
    <row r="110" spans="1:14" ht="17.25" customHeight="1">
      <c r="A110" s="365" t="s">
        <v>228</v>
      </c>
      <c r="B110" s="365"/>
      <c r="C110" s="365"/>
      <c r="D110" s="365"/>
      <c r="E110" s="365"/>
      <c r="F110" s="365"/>
      <c r="G110" s="365"/>
      <c r="H110" s="365"/>
      <c r="I110" s="365"/>
      <c r="J110" s="365"/>
      <c r="K110" s="365"/>
      <c r="L110" s="365"/>
      <c r="M110" s="365"/>
      <c r="N110" s="365"/>
    </row>
    <row r="111" spans="1:14" ht="15" customHeight="1">
      <c r="A111" s="68"/>
      <c r="M111" s="376" t="s">
        <v>56</v>
      </c>
      <c r="N111" s="376"/>
    </row>
    <row r="112" spans="1:14" ht="16.5" customHeight="1">
      <c r="A112" s="417" t="s">
        <v>63</v>
      </c>
      <c r="B112" s="437" t="s">
        <v>25</v>
      </c>
      <c r="C112" s="437"/>
      <c r="D112" s="437"/>
      <c r="E112" s="437"/>
      <c r="F112" s="437"/>
      <c r="G112" s="419" t="s">
        <v>58</v>
      </c>
      <c r="H112" s="419"/>
      <c r="I112" s="419"/>
      <c r="J112" s="419"/>
      <c r="K112" s="415" t="s">
        <v>225</v>
      </c>
      <c r="L112" s="415"/>
      <c r="M112" s="415"/>
      <c r="N112" s="415"/>
    </row>
    <row r="113" spans="1:14" ht="15.75" customHeight="1">
      <c r="A113" s="417"/>
      <c r="B113" s="437"/>
      <c r="C113" s="437"/>
      <c r="D113" s="437"/>
      <c r="E113" s="437"/>
      <c r="F113" s="437"/>
      <c r="G113" s="407" t="s">
        <v>29</v>
      </c>
      <c r="H113" s="407" t="s">
        <v>30</v>
      </c>
      <c r="I113" s="407" t="s">
        <v>31</v>
      </c>
      <c r="J113" s="11" t="s">
        <v>32</v>
      </c>
      <c r="K113" s="407" t="s">
        <v>29</v>
      </c>
      <c r="L113" s="407" t="s">
        <v>30</v>
      </c>
      <c r="M113" s="407" t="s">
        <v>31</v>
      </c>
      <c r="N113" s="12" t="s">
        <v>32</v>
      </c>
    </row>
    <row r="114" spans="1:14" ht="44.25" customHeight="1">
      <c r="A114" s="417"/>
      <c r="B114" s="437"/>
      <c r="C114" s="437"/>
      <c r="D114" s="437"/>
      <c r="E114" s="437"/>
      <c r="F114" s="437"/>
      <c r="G114" s="407" t="s">
        <v>34</v>
      </c>
      <c r="H114" s="407" t="s">
        <v>34</v>
      </c>
      <c r="I114" s="407"/>
      <c r="J114" s="10" t="s">
        <v>35</v>
      </c>
      <c r="K114" s="407" t="s">
        <v>34</v>
      </c>
      <c r="L114" s="407" t="s">
        <v>34</v>
      </c>
      <c r="M114" s="407"/>
      <c r="N114" s="13" t="s">
        <v>36</v>
      </c>
    </row>
    <row r="115" spans="1:14" ht="15.75" customHeight="1" thickBot="1">
      <c r="A115" s="14">
        <v>1</v>
      </c>
      <c r="B115" s="380">
        <v>2</v>
      </c>
      <c r="C115" s="380"/>
      <c r="D115" s="380"/>
      <c r="E115" s="380"/>
      <c r="F115" s="380"/>
      <c r="G115" s="15">
        <v>3</v>
      </c>
      <c r="H115" s="15">
        <v>4</v>
      </c>
      <c r="I115" s="15">
        <v>5</v>
      </c>
      <c r="J115" s="15">
        <v>6</v>
      </c>
      <c r="K115" s="15">
        <v>7</v>
      </c>
      <c r="L115" s="15">
        <v>8</v>
      </c>
      <c r="M115" s="15">
        <v>9</v>
      </c>
      <c r="N115" s="16">
        <v>10</v>
      </c>
    </row>
    <row r="116" spans="1:14" ht="15.75" customHeight="1">
      <c r="A116" s="77">
        <v>2111</v>
      </c>
      <c r="B116" s="474" t="s">
        <v>64</v>
      </c>
      <c r="C116" s="474"/>
      <c r="D116" s="474"/>
      <c r="E116" s="474"/>
      <c r="F116" s="474"/>
      <c r="G116" s="78">
        <v>17568143</v>
      </c>
      <c r="H116" s="78">
        <v>530475</v>
      </c>
      <c r="I116" s="78">
        <v>0</v>
      </c>
      <c r="J116" s="76">
        <f aca="true" t="shared" si="8" ref="J116:J129">G116+H116</f>
        <v>18098618</v>
      </c>
      <c r="K116" s="78">
        <v>18630000</v>
      </c>
      <c r="L116" s="78">
        <v>565840</v>
      </c>
      <c r="M116" s="78">
        <v>0</v>
      </c>
      <c r="N116" s="76">
        <f aca="true" t="shared" si="9" ref="N116:N129">K116+L116</f>
        <v>19195840</v>
      </c>
    </row>
    <row r="117" spans="1:14" ht="15.75" customHeight="1">
      <c r="A117" s="77">
        <v>2120</v>
      </c>
      <c r="B117" s="474" t="s">
        <v>65</v>
      </c>
      <c r="C117" s="474"/>
      <c r="D117" s="474"/>
      <c r="E117" s="474"/>
      <c r="F117" s="474"/>
      <c r="G117" s="78">
        <f>G116*22%</f>
        <v>3864991.46</v>
      </c>
      <c r="H117" s="78">
        <f>H116*22%</f>
        <v>116704.5</v>
      </c>
      <c r="I117" s="78">
        <v>0</v>
      </c>
      <c r="J117" s="76">
        <f t="shared" si="8"/>
        <v>3981695.96</v>
      </c>
      <c r="K117" s="78">
        <f>K116*22%</f>
        <v>4098600</v>
      </c>
      <c r="L117" s="78">
        <f>L116*22%</f>
        <v>124484.8</v>
      </c>
      <c r="M117" s="78">
        <v>0</v>
      </c>
      <c r="N117" s="76">
        <f t="shared" si="9"/>
        <v>4223084.8</v>
      </c>
    </row>
    <row r="118" spans="1:14" ht="15.75" customHeight="1">
      <c r="A118" s="77">
        <v>2210</v>
      </c>
      <c r="B118" s="474" t="s">
        <v>66</v>
      </c>
      <c r="C118" s="474"/>
      <c r="D118" s="474"/>
      <c r="E118" s="474"/>
      <c r="F118" s="474"/>
      <c r="G118" s="78">
        <f>K86*105.3%</f>
        <v>380348.865</v>
      </c>
      <c r="H118" s="78">
        <f>L86*105.3%+718</f>
        <v>33999.117999999995</v>
      </c>
      <c r="I118" s="78">
        <v>0</v>
      </c>
      <c r="J118" s="76">
        <f t="shared" si="8"/>
        <v>414347.983</v>
      </c>
      <c r="K118" s="78">
        <f>G118*105.1%</f>
        <v>399746.65711499995</v>
      </c>
      <c r="L118" s="78">
        <f>H118*105.1%+1190</f>
        <v>36923.073017999995</v>
      </c>
      <c r="M118" s="78">
        <v>0</v>
      </c>
      <c r="N118" s="76">
        <f t="shared" si="9"/>
        <v>436669.73013299995</v>
      </c>
    </row>
    <row r="119" spans="1:14" ht="15.75" customHeight="1">
      <c r="A119" s="77">
        <v>2220</v>
      </c>
      <c r="B119" s="474" t="s">
        <v>80</v>
      </c>
      <c r="C119" s="474"/>
      <c r="D119" s="474"/>
      <c r="E119" s="474"/>
      <c r="F119" s="474"/>
      <c r="G119" s="78">
        <f>K87*105.3%</f>
        <v>7897.499999999999</v>
      </c>
      <c r="H119" s="78"/>
      <c r="I119" s="78">
        <v>0</v>
      </c>
      <c r="J119" s="76">
        <f t="shared" si="8"/>
        <v>7897.499999999999</v>
      </c>
      <c r="K119" s="78">
        <f>G119*105.1%</f>
        <v>8300.2725</v>
      </c>
      <c r="L119" s="78"/>
      <c r="M119" s="78">
        <v>0</v>
      </c>
      <c r="N119" s="76">
        <f t="shared" si="9"/>
        <v>8300.2725</v>
      </c>
    </row>
    <row r="120" spans="1:14" ht="15.75" customHeight="1">
      <c r="A120" s="77">
        <v>2230</v>
      </c>
      <c r="B120" s="474" t="s">
        <v>68</v>
      </c>
      <c r="C120" s="474"/>
      <c r="D120" s="474"/>
      <c r="E120" s="474"/>
      <c r="F120" s="474"/>
      <c r="G120" s="78">
        <f>K88*105.3%</f>
        <v>160818.372</v>
      </c>
      <c r="H120" s="78"/>
      <c r="I120" s="78">
        <v>0</v>
      </c>
      <c r="J120" s="76">
        <f t="shared" si="8"/>
        <v>160818.372</v>
      </c>
      <c r="K120" s="78">
        <f>G120*105.1%</f>
        <v>169020.108972</v>
      </c>
      <c r="L120" s="78"/>
      <c r="M120" s="78">
        <v>0</v>
      </c>
      <c r="N120" s="76">
        <f t="shared" si="9"/>
        <v>169020.108972</v>
      </c>
    </row>
    <row r="121" spans="1:14" ht="15.75" customHeight="1">
      <c r="A121" s="77">
        <v>2240</v>
      </c>
      <c r="B121" s="474" t="s">
        <v>69</v>
      </c>
      <c r="C121" s="474"/>
      <c r="D121" s="474"/>
      <c r="E121" s="474"/>
      <c r="F121" s="474"/>
      <c r="G121" s="78">
        <f>K89*105.3%</f>
        <v>176897.682</v>
      </c>
      <c r="H121" s="78">
        <f>L89*105.3%</f>
        <v>24219</v>
      </c>
      <c r="I121" s="78">
        <v>0</v>
      </c>
      <c r="J121" s="76">
        <f t="shared" si="8"/>
        <v>201116.682</v>
      </c>
      <c r="K121" s="78">
        <f>G121*105.1%</f>
        <v>185919.46378199998</v>
      </c>
      <c r="L121" s="78">
        <f>H121*105.1%</f>
        <v>25454.168999999998</v>
      </c>
      <c r="M121" s="78">
        <v>0</v>
      </c>
      <c r="N121" s="76">
        <f t="shared" si="9"/>
        <v>211373.63278199997</v>
      </c>
    </row>
    <row r="122" spans="1:14" ht="15.75" customHeight="1">
      <c r="A122" s="77">
        <v>2250</v>
      </c>
      <c r="B122" s="474" t="s">
        <v>70</v>
      </c>
      <c r="C122" s="474"/>
      <c r="D122" s="474"/>
      <c r="E122" s="474"/>
      <c r="F122" s="474"/>
      <c r="G122" s="78">
        <f>K90*105.3%</f>
        <v>49333.049999999996</v>
      </c>
      <c r="H122" s="78">
        <f>L90*105.3%</f>
        <v>2579.85</v>
      </c>
      <c r="I122" s="78">
        <v>0</v>
      </c>
      <c r="J122" s="76">
        <f t="shared" si="8"/>
        <v>51912.899999999994</v>
      </c>
      <c r="K122" s="78">
        <f>G122*105.1%</f>
        <v>51849.03554999999</v>
      </c>
      <c r="L122" s="78">
        <f>H122*105.1%</f>
        <v>2711.42235</v>
      </c>
      <c r="M122" s="78">
        <v>0</v>
      </c>
      <c r="N122" s="76">
        <f t="shared" si="9"/>
        <v>54560.457899999994</v>
      </c>
    </row>
    <row r="123" spans="1:14" ht="15.75" customHeight="1">
      <c r="A123" s="77">
        <v>2271</v>
      </c>
      <c r="B123" s="474" t="s">
        <v>71</v>
      </c>
      <c r="C123" s="474"/>
      <c r="D123" s="474"/>
      <c r="E123" s="474"/>
      <c r="F123" s="474"/>
      <c r="G123" s="78">
        <f aca="true" t="shared" si="10" ref="G123:H125">K91*108%</f>
        <v>229963.32</v>
      </c>
      <c r="H123" s="78">
        <f t="shared" si="10"/>
        <v>10453.320000000002</v>
      </c>
      <c r="I123" s="78">
        <v>0</v>
      </c>
      <c r="J123" s="76">
        <f t="shared" si="8"/>
        <v>240416.64</v>
      </c>
      <c r="K123" s="78">
        <f aca="true" t="shared" si="11" ref="K123:L125">G123*106.1%</f>
        <v>243991.08252</v>
      </c>
      <c r="L123" s="78">
        <f t="shared" si="11"/>
        <v>11090.972520000001</v>
      </c>
      <c r="M123" s="78">
        <v>0</v>
      </c>
      <c r="N123" s="76">
        <f t="shared" si="9"/>
        <v>255082.05504</v>
      </c>
    </row>
    <row r="124" spans="1:14" ht="15.75" customHeight="1">
      <c r="A124" s="77">
        <v>2272</v>
      </c>
      <c r="B124" s="474" t="s">
        <v>72</v>
      </c>
      <c r="C124" s="474"/>
      <c r="D124" s="474"/>
      <c r="E124" s="474"/>
      <c r="F124" s="474"/>
      <c r="G124" s="78">
        <f t="shared" si="10"/>
        <v>25296.84</v>
      </c>
      <c r="H124" s="78">
        <f t="shared" si="10"/>
        <v>5059.8</v>
      </c>
      <c r="I124" s="78">
        <v>0</v>
      </c>
      <c r="J124" s="76">
        <f t="shared" si="8"/>
        <v>30356.64</v>
      </c>
      <c r="K124" s="78">
        <f t="shared" si="11"/>
        <v>26839.947239999998</v>
      </c>
      <c r="L124" s="78">
        <f t="shared" si="11"/>
        <v>5368.4478</v>
      </c>
      <c r="M124" s="78">
        <v>0</v>
      </c>
      <c r="N124" s="76">
        <f t="shared" si="9"/>
        <v>32208.395039999996</v>
      </c>
    </row>
    <row r="125" spans="1:14" ht="15.75" customHeight="1">
      <c r="A125" s="77">
        <v>2273</v>
      </c>
      <c r="B125" s="474" t="s">
        <v>73</v>
      </c>
      <c r="C125" s="474"/>
      <c r="D125" s="474"/>
      <c r="E125" s="474"/>
      <c r="F125" s="474"/>
      <c r="G125" s="78">
        <f t="shared" si="10"/>
        <v>79377.84000000001</v>
      </c>
      <c r="H125" s="78">
        <f t="shared" si="10"/>
        <v>26509.68</v>
      </c>
      <c r="I125" s="78">
        <v>0</v>
      </c>
      <c r="J125" s="76">
        <f t="shared" si="8"/>
        <v>105887.52000000002</v>
      </c>
      <c r="K125" s="78">
        <f t="shared" si="11"/>
        <v>84219.88824</v>
      </c>
      <c r="L125" s="78">
        <f t="shared" si="11"/>
        <v>28126.77048</v>
      </c>
      <c r="M125" s="78">
        <v>0</v>
      </c>
      <c r="N125" s="76">
        <f t="shared" si="9"/>
        <v>112346.65872</v>
      </c>
    </row>
    <row r="126" spans="1:14" ht="15.75" customHeight="1">
      <c r="A126" s="77">
        <v>2275</v>
      </c>
      <c r="B126" s="475" t="s">
        <v>247</v>
      </c>
      <c r="C126" s="476"/>
      <c r="D126" s="476"/>
      <c r="E126" s="476"/>
      <c r="F126" s="477"/>
      <c r="G126" s="78">
        <f>K94*108%</f>
        <v>8663.76</v>
      </c>
      <c r="H126" s="78"/>
      <c r="I126" s="78"/>
      <c r="J126" s="76"/>
      <c r="K126" s="78">
        <f>G126*106.1%</f>
        <v>9192.24936</v>
      </c>
      <c r="L126" s="78"/>
      <c r="M126" s="78"/>
      <c r="N126" s="76"/>
    </row>
    <row r="127" spans="1:14" ht="34.5" customHeight="1">
      <c r="A127" s="77">
        <v>2282</v>
      </c>
      <c r="B127" s="474" t="s">
        <v>74</v>
      </c>
      <c r="C127" s="474"/>
      <c r="D127" s="474"/>
      <c r="E127" s="474"/>
      <c r="F127" s="474"/>
      <c r="G127" s="78">
        <f>K95*105.3%</f>
        <v>2232.3599999999997</v>
      </c>
      <c r="H127" s="78">
        <v>0</v>
      </c>
      <c r="I127" s="78">
        <v>0</v>
      </c>
      <c r="J127" s="76">
        <f t="shared" si="8"/>
        <v>2232.3599999999997</v>
      </c>
      <c r="K127" s="78">
        <f>G127*105.1%</f>
        <v>2346.2103599999996</v>
      </c>
      <c r="L127" s="78"/>
      <c r="M127" s="78">
        <v>0</v>
      </c>
      <c r="N127" s="76">
        <f t="shared" si="9"/>
        <v>2346.2103599999996</v>
      </c>
    </row>
    <row r="128" spans="1:14" ht="15.75" customHeight="1">
      <c r="A128" s="77">
        <v>2800</v>
      </c>
      <c r="B128" s="474" t="s">
        <v>75</v>
      </c>
      <c r="C128" s="474"/>
      <c r="D128" s="474"/>
      <c r="E128" s="474"/>
      <c r="F128" s="474"/>
      <c r="G128" s="78">
        <v>0</v>
      </c>
      <c r="H128" s="78">
        <v>0</v>
      </c>
      <c r="I128" s="78">
        <v>0</v>
      </c>
      <c r="J128" s="76">
        <f t="shared" si="8"/>
        <v>0</v>
      </c>
      <c r="K128" s="78">
        <v>0</v>
      </c>
      <c r="L128" s="78"/>
      <c r="M128" s="78">
        <v>0</v>
      </c>
      <c r="N128" s="76">
        <f t="shared" si="9"/>
        <v>0</v>
      </c>
    </row>
    <row r="129" spans="1:14" ht="24" customHeight="1">
      <c r="A129" s="77">
        <v>3110</v>
      </c>
      <c r="B129" s="474" t="s">
        <v>76</v>
      </c>
      <c r="C129" s="474"/>
      <c r="D129" s="474"/>
      <c r="E129" s="474"/>
      <c r="F129" s="474"/>
      <c r="G129" s="47">
        <v>0</v>
      </c>
      <c r="H129" s="47">
        <v>0</v>
      </c>
      <c r="I129" s="47">
        <v>0</v>
      </c>
      <c r="J129" s="76">
        <f t="shared" si="8"/>
        <v>0</v>
      </c>
      <c r="K129" s="47">
        <v>0</v>
      </c>
      <c r="L129" s="47">
        <v>0</v>
      </c>
      <c r="M129" s="47">
        <v>0</v>
      </c>
      <c r="N129" s="76">
        <f t="shared" si="9"/>
        <v>0</v>
      </c>
    </row>
    <row r="130" spans="1:14" ht="16.5" customHeight="1" thickBot="1">
      <c r="A130" s="51"/>
      <c r="B130" s="478" t="s">
        <v>54</v>
      </c>
      <c r="C130" s="478"/>
      <c r="D130" s="478"/>
      <c r="E130" s="478"/>
      <c r="F130" s="478"/>
      <c r="G130" s="81">
        <f>G116+G117+G118+G119+G120+G121+G122+G123+G124+G125+G126+G127+G128+G129</f>
        <v>22553964.049000002</v>
      </c>
      <c r="H130" s="81">
        <f>H116+H117+H118+H119+H120+H121+H122+H123+H124+H125+H127+H128+H129</f>
        <v>750000.268</v>
      </c>
      <c r="I130" s="81">
        <f>I116+I117+I118+I119+I120+I121+I122+I123+I124+I125+I127+I128+I129</f>
        <v>0</v>
      </c>
      <c r="J130" s="81">
        <f>G130+H130</f>
        <v>23303964.317</v>
      </c>
      <c r="K130" s="81">
        <f>K116+K117+K118+K119+K120+K121+K122+K123+K124+K125+K126+K127+K128+K129-1</f>
        <v>23910023.915639002</v>
      </c>
      <c r="L130" s="81">
        <f>L116+L117+L118+L119+L120+L121+L122+L123+L124+L125+L126+L127+L128+L129</f>
        <v>799999.6551679999</v>
      </c>
      <c r="M130" s="81">
        <f>M116+M117+M118+M119+M120+M121+M122+M123+M124+M125+M126+M127+M128+M129</f>
        <v>0</v>
      </c>
      <c r="N130" s="81">
        <f>K130+L130</f>
        <v>24710023.570807002</v>
      </c>
    </row>
    <row r="131" spans="1:14" ht="15.75">
      <c r="A131" s="54"/>
      <c r="B131" s="55"/>
      <c r="C131" s="55"/>
      <c r="D131" s="55"/>
      <c r="E131" s="55"/>
      <c r="F131" s="55"/>
      <c r="G131" s="54"/>
      <c r="H131" s="54"/>
      <c r="I131" s="54"/>
      <c r="J131" s="54"/>
      <c r="K131" s="54"/>
      <c r="L131" s="54"/>
      <c r="M131" s="54"/>
      <c r="N131" s="54"/>
    </row>
    <row r="132" spans="1:14" ht="17.25" customHeight="1">
      <c r="A132" s="365" t="s">
        <v>229</v>
      </c>
      <c r="B132" s="365"/>
      <c r="C132" s="365"/>
      <c r="D132" s="365"/>
      <c r="E132" s="365"/>
      <c r="F132" s="365"/>
      <c r="G132" s="365"/>
      <c r="H132" s="365"/>
      <c r="I132" s="365"/>
      <c r="J132" s="365"/>
      <c r="K132" s="365"/>
      <c r="L132" s="365"/>
      <c r="M132" s="365"/>
      <c r="N132" s="365"/>
    </row>
    <row r="133" spans="13:14" ht="17.25" customHeight="1">
      <c r="M133" s="376" t="s">
        <v>56</v>
      </c>
      <c r="N133" s="376"/>
    </row>
    <row r="134" spans="1:14" ht="16.5" customHeight="1">
      <c r="A134" s="417" t="s">
        <v>78</v>
      </c>
      <c r="B134" s="395" t="s">
        <v>25</v>
      </c>
      <c r="C134" s="395"/>
      <c r="D134" s="395"/>
      <c r="E134" s="395"/>
      <c r="F134" s="395"/>
      <c r="G134" s="389" t="s">
        <v>57</v>
      </c>
      <c r="H134" s="389"/>
      <c r="I134" s="389"/>
      <c r="J134" s="389"/>
      <c r="K134" s="396" t="s">
        <v>58</v>
      </c>
      <c r="L134" s="396"/>
      <c r="M134" s="396"/>
      <c r="N134" s="396"/>
    </row>
    <row r="135" spans="1:14" ht="16.5" customHeight="1">
      <c r="A135" s="417"/>
      <c r="B135" s="395"/>
      <c r="C135" s="395"/>
      <c r="D135" s="395"/>
      <c r="E135" s="395"/>
      <c r="F135" s="395"/>
      <c r="G135" s="391" t="s">
        <v>29</v>
      </c>
      <c r="H135" s="391" t="s">
        <v>30</v>
      </c>
      <c r="I135" s="369" t="s">
        <v>31</v>
      </c>
      <c r="J135" s="42" t="s">
        <v>32</v>
      </c>
      <c r="K135" s="391" t="s">
        <v>29</v>
      </c>
      <c r="L135" s="391" t="s">
        <v>30</v>
      </c>
      <c r="M135" s="471" t="s">
        <v>31</v>
      </c>
      <c r="N135" s="85" t="s">
        <v>32</v>
      </c>
    </row>
    <row r="136" spans="1:14" ht="30" customHeight="1">
      <c r="A136" s="417"/>
      <c r="B136" s="395"/>
      <c r="C136" s="395"/>
      <c r="D136" s="395"/>
      <c r="E136" s="395"/>
      <c r="F136" s="395"/>
      <c r="G136" s="391" t="s">
        <v>34</v>
      </c>
      <c r="H136" s="391" t="s">
        <v>34</v>
      </c>
      <c r="I136" s="369"/>
      <c r="J136" s="10" t="s">
        <v>35</v>
      </c>
      <c r="K136" s="391" t="s">
        <v>34</v>
      </c>
      <c r="L136" s="391" t="s">
        <v>34</v>
      </c>
      <c r="M136" s="471"/>
      <c r="N136" s="13" t="s">
        <v>36</v>
      </c>
    </row>
    <row r="137" spans="1:14" ht="15.75" customHeight="1">
      <c r="A137" s="14">
        <v>1</v>
      </c>
      <c r="B137" s="380">
        <v>2</v>
      </c>
      <c r="C137" s="380"/>
      <c r="D137" s="380"/>
      <c r="E137" s="380"/>
      <c r="F137" s="380"/>
      <c r="G137" s="15">
        <v>3</v>
      </c>
      <c r="H137" s="15">
        <v>4</v>
      </c>
      <c r="I137" s="15">
        <v>5</v>
      </c>
      <c r="J137" s="15">
        <v>6</v>
      </c>
      <c r="K137" s="15">
        <v>7</v>
      </c>
      <c r="L137" s="15">
        <v>8</v>
      </c>
      <c r="M137" s="15">
        <v>9</v>
      </c>
      <c r="N137" s="16">
        <v>10</v>
      </c>
    </row>
    <row r="138" spans="1:14" ht="15.75" customHeight="1">
      <c r="A138" s="86"/>
      <c r="B138" s="472"/>
      <c r="C138" s="472"/>
      <c r="D138" s="472"/>
      <c r="E138" s="472"/>
      <c r="F138" s="472"/>
      <c r="G138" s="77"/>
      <c r="H138" s="77"/>
      <c r="I138" s="77"/>
      <c r="J138" s="77"/>
      <c r="K138" s="77"/>
      <c r="L138" s="77"/>
      <c r="M138" s="77"/>
      <c r="N138" s="88"/>
    </row>
    <row r="139" spans="1:14" ht="16.5" customHeight="1">
      <c r="A139" s="51"/>
      <c r="B139" s="473" t="s">
        <v>54</v>
      </c>
      <c r="C139" s="473"/>
      <c r="D139" s="473"/>
      <c r="E139" s="473"/>
      <c r="F139" s="473"/>
      <c r="G139" s="84"/>
      <c r="H139" s="84"/>
      <c r="I139" s="84"/>
      <c r="J139" s="84"/>
      <c r="K139" s="84"/>
      <c r="L139" s="84"/>
      <c r="M139" s="84"/>
      <c r="N139" s="89"/>
    </row>
    <row r="140" ht="11.25" customHeight="1">
      <c r="A140" s="90"/>
    </row>
    <row r="141" spans="1:14" ht="15.75" customHeight="1">
      <c r="A141" s="365" t="s">
        <v>82</v>
      </c>
      <c r="B141" s="365"/>
      <c r="C141" s="365"/>
      <c r="D141" s="365"/>
      <c r="E141" s="365"/>
      <c r="F141" s="365"/>
      <c r="G141" s="365"/>
      <c r="H141" s="365"/>
      <c r="I141" s="365"/>
      <c r="J141" s="365"/>
      <c r="K141" s="365"/>
      <c r="L141" s="365"/>
      <c r="M141" s="365"/>
      <c r="N141" s="365"/>
    </row>
    <row r="142" ht="6.75" customHeight="1">
      <c r="A142" s="8"/>
    </row>
    <row r="143" spans="1:14" ht="21" customHeight="1">
      <c r="A143" s="365" t="s">
        <v>230</v>
      </c>
      <c r="B143" s="365"/>
      <c r="C143" s="365"/>
      <c r="D143" s="365"/>
      <c r="E143" s="365"/>
      <c r="F143" s="365"/>
      <c r="G143" s="365"/>
      <c r="H143" s="365"/>
      <c r="I143" s="365"/>
      <c r="J143" s="365"/>
      <c r="K143" s="365"/>
      <c r="L143" s="365"/>
      <c r="M143" s="365"/>
      <c r="N143" s="365"/>
    </row>
    <row r="144" spans="13:14" ht="15.75" customHeight="1">
      <c r="M144" s="393" t="s">
        <v>56</v>
      </c>
      <c r="N144" s="393"/>
    </row>
    <row r="145" spans="1:14" ht="15.75" customHeight="1">
      <c r="A145" s="417" t="s">
        <v>84</v>
      </c>
      <c r="B145" s="437" t="s">
        <v>85</v>
      </c>
      <c r="C145" s="419" t="s">
        <v>221</v>
      </c>
      <c r="D145" s="419"/>
      <c r="E145" s="419"/>
      <c r="F145" s="419"/>
      <c r="G145" s="419" t="s">
        <v>222</v>
      </c>
      <c r="H145" s="419"/>
      <c r="I145" s="419"/>
      <c r="J145" s="419"/>
      <c r="K145" s="415" t="s">
        <v>223</v>
      </c>
      <c r="L145" s="415"/>
      <c r="M145" s="415"/>
      <c r="N145" s="415"/>
    </row>
    <row r="146" spans="1:14" ht="15.75" customHeight="1">
      <c r="A146" s="417"/>
      <c r="B146" s="437"/>
      <c r="C146" s="407" t="s">
        <v>29</v>
      </c>
      <c r="D146" s="407" t="s">
        <v>30</v>
      </c>
      <c r="E146" s="407" t="s">
        <v>31</v>
      </c>
      <c r="F146" s="11" t="s">
        <v>32</v>
      </c>
      <c r="G146" s="407" t="s">
        <v>29</v>
      </c>
      <c r="H146" s="407" t="s">
        <v>30</v>
      </c>
      <c r="I146" s="407" t="s">
        <v>31</v>
      </c>
      <c r="J146" s="11" t="s">
        <v>32</v>
      </c>
      <c r="K146" s="407" t="s">
        <v>29</v>
      </c>
      <c r="L146" s="407" t="s">
        <v>30</v>
      </c>
      <c r="M146" s="407" t="s">
        <v>31</v>
      </c>
      <c r="N146" s="12" t="s">
        <v>32</v>
      </c>
    </row>
    <row r="147" spans="1:14" ht="27" customHeight="1" thickBot="1">
      <c r="A147" s="417"/>
      <c r="B147" s="437"/>
      <c r="C147" s="407" t="s">
        <v>34</v>
      </c>
      <c r="D147" s="407" t="s">
        <v>34</v>
      </c>
      <c r="E147" s="407"/>
      <c r="F147" s="10" t="s">
        <v>86</v>
      </c>
      <c r="G147" s="407" t="s">
        <v>34</v>
      </c>
      <c r="H147" s="407" t="s">
        <v>34</v>
      </c>
      <c r="I147" s="407"/>
      <c r="J147" s="10" t="s">
        <v>87</v>
      </c>
      <c r="K147" s="407" t="s">
        <v>34</v>
      </c>
      <c r="L147" s="407" t="s">
        <v>34</v>
      </c>
      <c r="M147" s="407"/>
      <c r="N147" s="13" t="s">
        <v>88</v>
      </c>
    </row>
    <row r="148" spans="1:14" ht="15.75" thickBot="1">
      <c r="A148" s="254">
        <v>1</v>
      </c>
      <c r="B148" s="113">
        <v>2</v>
      </c>
      <c r="C148" s="113">
        <v>3</v>
      </c>
      <c r="D148" s="113">
        <v>4</v>
      </c>
      <c r="E148" s="113">
        <v>5</v>
      </c>
      <c r="F148" s="113">
        <v>6</v>
      </c>
      <c r="G148" s="113">
        <v>7</v>
      </c>
      <c r="H148" s="113">
        <v>8</v>
      </c>
      <c r="I148" s="113">
        <v>9</v>
      </c>
      <c r="J148" s="113">
        <v>10</v>
      </c>
      <c r="K148" s="113">
        <v>11</v>
      </c>
      <c r="L148" s="113">
        <v>12</v>
      </c>
      <c r="M148" s="113">
        <v>13</v>
      </c>
      <c r="N148" s="114">
        <v>14</v>
      </c>
    </row>
    <row r="149" spans="1:14" ht="86.25" customHeight="1" thickBot="1">
      <c r="A149" s="270">
        <v>1</v>
      </c>
      <c r="B149" s="271" t="s">
        <v>89</v>
      </c>
      <c r="C149" s="272">
        <f>C98</f>
        <v>15964431</v>
      </c>
      <c r="D149" s="272">
        <f>D98</f>
        <v>608067</v>
      </c>
      <c r="E149" s="273">
        <f>E98</f>
        <v>0</v>
      </c>
      <c r="F149" s="272">
        <f>C149+D149</f>
        <v>16572498</v>
      </c>
      <c r="G149" s="272">
        <f>G98</f>
        <v>18119816</v>
      </c>
      <c r="H149" s="272">
        <f>H98</f>
        <v>698884.7</v>
      </c>
      <c r="I149" s="272">
        <f>I98</f>
        <v>54000</v>
      </c>
      <c r="J149" s="272">
        <f>G149+H149</f>
        <v>18818700.7</v>
      </c>
      <c r="K149" s="272">
        <f>K98</f>
        <v>21072978</v>
      </c>
      <c r="L149" s="272">
        <f>L98</f>
        <v>700000</v>
      </c>
      <c r="M149" s="272">
        <f>M98</f>
        <v>0</v>
      </c>
      <c r="N149" s="274">
        <f>K149+L149</f>
        <v>21772978</v>
      </c>
    </row>
    <row r="150" spans="1:14" ht="69.75" customHeight="1" hidden="1">
      <c r="A150" s="275"/>
      <c r="B150" s="276"/>
      <c r="C150" s="277"/>
      <c r="D150" s="277" t="e">
        <f>#REF!</f>
        <v>#REF!</v>
      </c>
      <c r="E150" s="277" t="e">
        <f>#REF!</f>
        <v>#REF!</v>
      </c>
      <c r="F150" s="277" t="e">
        <f>#REF!</f>
        <v>#REF!</v>
      </c>
      <c r="G150" s="277" t="e">
        <f>#REF!</f>
        <v>#REF!</v>
      </c>
      <c r="H150" s="277" t="e">
        <f>#REF!</f>
        <v>#REF!</v>
      </c>
      <c r="I150" s="277" t="e">
        <f>#REF!</f>
        <v>#REF!</v>
      </c>
      <c r="J150" s="277" t="e">
        <f>#REF!</f>
        <v>#REF!</v>
      </c>
      <c r="K150" s="277" t="e">
        <f>#REF!</f>
        <v>#REF!</v>
      </c>
      <c r="L150" s="277" t="e">
        <f>#REF!</f>
        <v>#REF!</v>
      </c>
      <c r="M150" s="277" t="e">
        <f>#REF!</f>
        <v>#REF!</v>
      </c>
      <c r="N150" s="278" t="e">
        <f>#REF!</f>
        <v>#REF!</v>
      </c>
    </row>
    <row r="151" spans="1:14" ht="16.5" customHeight="1" thickBot="1">
      <c r="A151" s="279"/>
      <c r="B151" s="280" t="s">
        <v>54</v>
      </c>
      <c r="C151" s="281">
        <f>C149</f>
        <v>15964431</v>
      </c>
      <c r="D151" s="281">
        <f aca="true" t="shared" si="12" ref="D151:N151">D149</f>
        <v>608067</v>
      </c>
      <c r="E151" s="282">
        <f t="shared" si="12"/>
        <v>0</v>
      </c>
      <c r="F151" s="281">
        <f t="shared" si="12"/>
        <v>16572498</v>
      </c>
      <c r="G151" s="281">
        <f t="shared" si="12"/>
        <v>18119816</v>
      </c>
      <c r="H151" s="281">
        <f t="shared" si="12"/>
        <v>698884.7</v>
      </c>
      <c r="I151" s="281">
        <f t="shared" si="12"/>
        <v>54000</v>
      </c>
      <c r="J151" s="281">
        <f t="shared" si="12"/>
        <v>18818700.7</v>
      </c>
      <c r="K151" s="281">
        <f t="shared" si="12"/>
        <v>21072978</v>
      </c>
      <c r="L151" s="281">
        <f t="shared" si="12"/>
        <v>700000</v>
      </c>
      <c r="M151" s="281">
        <f t="shared" si="12"/>
        <v>0</v>
      </c>
      <c r="N151" s="283">
        <f t="shared" si="12"/>
        <v>21772978</v>
      </c>
    </row>
    <row r="152" ht="24.75" customHeight="1">
      <c r="A152" s="93" t="s">
        <v>231</v>
      </c>
    </row>
    <row r="153" spans="1:12" ht="16.5" customHeight="1" thickBot="1">
      <c r="A153" s="68"/>
      <c r="K153" s="393" t="s">
        <v>56</v>
      </c>
      <c r="L153" s="393"/>
    </row>
    <row r="154" spans="1:12" ht="16.5" customHeight="1" thickBot="1">
      <c r="A154" s="454" t="s">
        <v>84</v>
      </c>
      <c r="B154" s="456" t="s">
        <v>91</v>
      </c>
      <c r="C154" s="456"/>
      <c r="D154" s="457"/>
      <c r="E154" s="459" t="s">
        <v>58</v>
      </c>
      <c r="F154" s="460"/>
      <c r="G154" s="460"/>
      <c r="H154" s="461"/>
      <c r="I154" s="462" t="s">
        <v>225</v>
      </c>
      <c r="J154" s="463"/>
      <c r="K154" s="463"/>
      <c r="L154" s="464"/>
    </row>
    <row r="155" spans="1:12" ht="21.75" customHeight="1" thickBot="1">
      <c r="A155" s="455"/>
      <c r="B155" s="437"/>
      <c r="C155" s="437"/>
      <c r="D155" s="458"/>
      <c r="E155" s="465" t="s">
        <v>29</v>
      </c>
      <c r="F155" s="467" t="s">
        <v>30</v>
      </c>
      <c r="G155" s="467" t="s">
        <v>31</v>
      </c>
      <c r="H155" s="269" t="s">
        <v>32</v>
      </c>
      <c r="I155" s="469" t="s">
        <v>29</v>
      </c>
      <c r="J155" s="467" t="s">
        <v>30</v>
      </c>
      <c r="K155" s="467" t="s">
        <v>31</v>
      </c>
      <c r="L155" s="269" t="s">
        <v>32</v>
      </c>
    </row>
    <row r="156" spans="1:12" ht="23.25" customHeight="1" thickBot="1">
      <c r="A156" s="455"/>
      <c r="B156" s="437"/>
      <c r="C156" s="437"/>
      <c r="D156" s="458"/>
      <c r="E156" s="466" t="s">
        <v>34</v>
      </c>
      <c r="F156" s="468" t="s">
        <v>34</v>
      </c>
      <c r="G156" s="468"/>
      <c r="H156" s="269" t="s">
        <v>86</v>
      </c>
      <c r="I156" s="470" t="s">
        <v>34</v>
      </c>
      <c r="J156" s="468" t="s">
        <v>34</v>
      </c>
      <c r="K156" s="468"/>
      <c r="L156" s="269" t="s">
        <v>87</v>
      </c>
    </row>
    <row r="157" spans="1:12" ht="15" thickBot="1">
      <c r="A157" s="255">
        <v>1</v>
      </c>
      <c r="B157" s="380"/>
      <c r="C157" s="380"/>
      <c r="D157" s="447"/>
      <c r="E157" s="268">
        <v>3</v>
      </c>
      <c r="F157" s="268">
        <v>4</v>
      </c>
      <c r="G157" s="268">
        <v>5</v>
      </c>
      <c r="H157" s="268">
        <v>6</v>
      </c>
      <c r="I157" s="268">
        <v>7</v>
      </c>
      <c r="J157" s="166">
        <v>8</v>
      </c>
      <c r="K157" s="268">
        <v>9</v>
      </c>
      <c r="L157" s="268">
        <v>10</v>
      </c>
    </row>
    <row r="158" spans="1:12" ht="57.75" customHeight="1" thickBot="1">
      <c r="A158" s="256">
        <v>1</v>
      </c>
      <c r="B158" s="448" t="s">
        <v>89</v>
      </c>
      <c r="C158" s="448"/>
      <c r="D158" s="449"/>
      <c r="E158" s="260">
        <f>G130</f>
        <v>22553964.049000002</v>
      </c>
      <c r="F158" s="264">
        <f>H130</f>
        <v>750000.268</v>
      </c>
      <c r="G158" s="264">
        <f>I130</f>
        <v>0</v>
      </c>
      <c r="H158" s="264">
        <f>E158+F158</f>
        <v>23303964.317</v>
      </c>
      <c r="I158" s="264">
        <f>K130</f>
        <v>23910023.915639002</v>
      </c>
      <c r="J158" s="264">
        <f>L130</f>
        <v>799999.6551679999</v>
      </c>
      <c r="K158" s="264">
        <f>M130</f>
        <v>0</v>
      </c>
      <c r="L158" s="266">
        <f>I158+J158</f>
        <v>24710023.570807002</v>
      </c>
    </row>
    <row r="159" spans="1:12" ht="30.75" customHeight="1" hidden="1">
      <c r="A159" s="257"/>
      <c r="B159" s="450"/>
      <c r="C159" s="450"/>
      <c r="D159" s="451"/>
      <c r="E159" s="261"/>
      <c r="F159" s="263"/>
      <c r="G159" s="265"/>
      <c r="H159" s="265"/>
      <c r="I159" s="265"/>
      <c r="J159" s="265"/>
      <c r="K159" s="265"/>
      <c r="L159" s="258"/>
    </row>
    <row r="160" spans="1:12" ht="16.5" customHeight="1" thickBot="1">
      <c r="A160" s="259"/>
      <c r="B160" s="452" t="s">
        <v>54</v>
      </c>
      <c r="C160" s="452"/>
      <c r="D160" s="453"/>
      <c r="E160" s="262">
        <f>E158+E159</f>
        <v>22553964.049000002</v>
      </c>
      <c r="F160" s="262">
        <f>F158+F159</f>
        <v>750000.268</v>
      </c>
      <c r="G160" s="262">
        <f>G158+G159</f>
        <v>0</v>
      </c>
      <c r="H160" s="262">
        <f>H158+H15</f>
        <v>23303964.317</v>
      </c>
      <c r="I160" s="262">
        <f>I158+I159</f>
        <v>23910023.915639002</v>
      </c>
      <c r="J160" s="262">
        <f>J158+J159</f>
        <v>799999.6551679999</v>
      </c>
      <c r="K160" s="262">
        <f>K158+K159</f>
        <v>0</v>
      </c>
      <c r="L160" s="267">
        <f>L158+L159</f>
        <v>24710023.570807002</v>
      </c>
    </row>
    <row r="161" ht="6" customHeight="1">
      <c r="A161" s="39"/>
    </row>
    <row r="162" spans="1:14" ht="13.5" customHeight="1">
      <c r="A162" s="365" t="s">
        <v>92</v>
      </c>
      <c r="B162" s="365"/>
      <c r="C162" s="365"/>
      <c r="D162" s="365"/>
      <c r="E162" s="365"/>
      <c r="F162" s="365"/>
      <c r="G162" s="365"/>
      <c r="H162" s="365"/>
      <c r="I162" s="365"/>
      <c r="J162" s="365"/>
      <c r="K162" s="365"/>
      <c r="L162" s="365"/>
      <c r="M162" s="365"/>
      <c r="N162" s="365"/>
    </row>
    <row r="163" ht="5.25" customHeight="1">
      <c r="A163" s="8"/>
    </row>
    <row r="164" spans="1:14" ht="15.75" customHeight="1">
      <c r="A164" s="365" t="s">
        <v>232</v>
      </c>
      <c r="B164" s="365"/>
      <c r="C164" s="365"/>
      <c r="D164" s="365"/>
      <c r="E164" s="365"/>
      <c r="F164" s="365"/>
      <c r="G164" s="365"/>
      <c r="H164" s="365"/>
      <c r="I164" s="365"/>
      <c r="J164" s="365"/>
      <c r="K164" s="365"/>
      <c r="L164" s="365"/>
      <c r="M164" s="365"/>
      <c r="N164" s="365"/>
    </row>
    <row r="165" spans="1:15" ht="12.75" customHeight="1" thickBot="1">
      <c r="A165" s="68"/>
      <c r="N165" s="393" t="s">
        <v>56</v>
      </c>
      <c r="O165" s="393"/>
    </row>
    <row r="166" spans="1:14" ht="20.25" customHeight="1">
      <c r="A166" s="417" t="s">
        <v>84</v>
      </c>
      <c r="B166" s="437" t="s">
        <v>94</v>
      </c>
      <c r="C166" s="437" t="s">
        <v>95</v>
      </c>
      <c r="D166" s="437" t="s">
        <v>96</v>
      </c>
      <c r="E166" s="437"/>
      <c r="F166" s="419" t="s">
        <v>221</v>
      </c>
      <c r="G166" s="419"/>
      <c r="H166" s="419"/>
      <c r="I166" s="419" t="s">
        <v>222</v>
      </c>
      <c r="J166" s="419"/>
      <c r="K166" s="419"/>
      <c r="L166" s="415" t="s">
        <v>223</v>
      </c>
      <c r="M166" s="415" t="s">
        <v>28</v>
      </c>
      <c r="N166" s="415"/>
    </row>
    <row r="167" spans="1:14" ht="14.25" customHeight="1">
      <c r="A167" s="417"/>
      <c r="B167" s="437"/>
      <c r="C167" s="437"/>
      <c r="D167" s="437"/>
      <c r="E167" s="437"/>
      <c r="F167" s="407" t="s">
        <v>29</v>
      </c>
      <c r="G167" s="407" t="s">
        <v>30</v>
      </c>
      <c r="H167" s="407" t="s">
        <v>97</v>
      </c>
      <c r="I167" s="407" t="s">
        <v>29</v>
      </c>
      <c r="J167" s="407" t="s">
        <v>30</v>
      </c>
      <c r="K167" s="407" t="s">
        <v>98</v>
      </c>
      <c r="L167" s="407" t="s">
        <v>29</v>
      </c>
      <c r="M167" s="407" t="s">
        <v>30</v>
      </c>
      <c r="N167" s="409" t="s">
        <v>99</v>
      </c>
    </row>
    <row r="168" spans="1:14" ht="15" customHeight="1" thickBot="1">
      <c r="A168" s="417"/>
      <c r="B168" s="437"/>
      <c r="C168" s="437"/>
      <c r="D168" s="437"/>
      <c r="E168" s="437"/>
      <c r="F168" s="407" t="s">
        <v>34</v>
      </c>
      <c r="G168" s="407" t="s">
        <v>34</v>
      </c>
      <c r="H168" s="407"/>
      <c r="I168" s="407" t="s">
        <v>34</v>
      </c>
      <c r="J168" s="407" t="s">
        <v>34</v>
      </c>
      <c r="K168" s="407"/>
      <c r="L168" s="407" t="s">
        <v>34</v>
      </c>
      <c r="M168" s="407" t="s">
        <v>34</v>
      </c>
      <c r="N168" s="409"/>
    </row>
    <row r="169" spans="1:14" ht="15.75" customHeight="1">
      <c r="A169" s="150">
        <v>1</v>
      </c>
      <c r="B169" s="151">
        <v>2</v>
      </c>
      <c r="C169" s="151">
        <v>3</v>
      </c>
      <c r="D169" s="446">
        <v>4</v>
      </c>
      <c r="E169" s="446"/>
      <c r="F169" s="151">
        <v>5</v>
      </c>
      <c r="G169" s="151">
        <v>6</v>
      </c>
      <c r="H169" s="151">
        <v>7</v>
      </c>
      <c r="I169" s="151">
        <v>8</v>
      </c>
      <c r="J169" s="151">
        <v>9</v>
      </c>
      <c r="K169" s="151">
        <v>10</v>
      </c>
      <c r="L169" s="151">
        <v>11</v>
      </c>
      <c r="M169" s="151">
        <v>12</v>
      </c>
      <c r="N169" s="152">
        <v>13</v>
      </c>
    </row>
    <row r="170" spans="1:14" ht="16.5" customHeight="1">
      <c r="A170" s="303">
        <v>1</v>
      </c>
      <c r="B170" s="104" t="s">
        <v>100</v>
      </c>
      <c r="C170" s="43"/>
      <c r="D170" s="386"/>
      <c r="E170" s="386"/>
      <c r="F170" s="42"/>
      <c r="G170" s="42"/>
      <c r="H170" s="42"/>
      <c r="I170" s="42"/>
      <c r="J170" s="42"/>
      <c r="K170" s="42"/>
      <c r="L170" s="42"/>
      <c r="M170" s="42"/>
      <c r="N170" s="304"/>
    </row>
    <row r="171" spans="1:14" ht="31.5" customHeight="1">
      <c r="A171" s="520" t="s">
        <v>272</v>
      </c>
      <c r="B171" s="46" t="s">
        <v>101</v>
      </c>
      <c r="C171" s="43"/>
      <c r="D171" s="440" t="s">
        <v>102</v>
      </c>
      <c r="E171" s="440"/>
      <c r="F171" s="288">
        <v>1</v>
      </c>
      <c r="G171" s="288"/>
      <c r="H171" s="288">
        <v>1</v>
      </c>
      <c r="I171" s="288">
        <v>1</v>
      </c>
      <c r="J171" s="288"/>
      <c r="K171" s="288">
        <v>1</v>
      </c>
      <c r="L171" s="288">
        <v>1</v>
      </c>
      <c r="M171" s="288"/>
      <c r="N171" s="305">
        <v>1</v>
      </c>
    </row>
    <row r="172" spans="1:14" ht="16.5" customHeight="1">
      <c r="A172" s="520" t="s">
        <v>273</v>
      </c>
      <c r="B172" s="46" t="s">
        <v>103</v>
      </c>
      <c r="C172" s="106" t="s">
        <v>104</v>
      </c>
      <c r="D172" s="371" t="s">
        <v>105</v>
      </c>
      <c r="E172" s="441"/>
      <c r="F172" s="289">
        <v>6</v>
      </c>
      <c r="G172" s="289"/>
      <c r="H172" s="289">
        <v>6</v>
      </c>
      <c r="I172" s="289">
        <v>6</v>
      </c>
      <c r="J172" s="289"/>
      <c r="K172" s="289">
        <v>6</v>
      </c>
      <c r="L172" s="289">
        <v>6</v>
      </c>
      <c r="M172" s="289"/>
      <c r="N172" s="306">
        <v>6</v>
      </c>
    </row>
    <row r="173" spans="1:14" ht="87" customHeight="1">
      <c r="A173" s="520" t="s">
        <v>274</v>
      </c>
      <c r="B173" s="46" t="s">
        <v>106</v>
      </c>
      <c r="C173" s="106" t="s">
        <v>104</v>
      </c>
      <c r="D173" s="371"/>
      <c r="E173" s="441"/>
      <c r="F173" s="289">
        <v>0</v>
      </c>
      <c r="G173" s="289"/>
      <c r="H173" s="289">
        <v>0</v>
      </c>
      <c r="I173" s="289">
        <v>0</v>
      </c>
      <c r="J173" s="289"/>
      <c r="K173" s="289">
        <v>0</v>
      </c>
      <c r="L173" s="289">
        <v>0</v>
      </c>
      <c r="M173" s="289"/>
      <c r="N173" s="306">
        <v>0</v>
      </c>
    </row>
    <row r="174" spans="1:14" ht="30" customHeight="1">
      <c r="A174" s="520" t="s">
        <v>275</v>
      </c>
      <c r="B174" s="46" t="s">
        <v>107</v>
      </c>
      <c r="C174" s="106" t="s">
        <v>104</v>
      </c>
      <c r="D174" s="442" t="s">
        <v>108</v>
      </c>
      <c r="E174" s="443"/>
      <c r="F174" s="289">
        <v>259</v>
      </c>
      <c r="G174" s="289"/>
      <c r="H174" s="289">
        <v>259</v>
      </c>
      <c r="I174" s="289">
        <v>259</v>
      </c>
      <c r="J174" s="289"/>
      <c r="K174" s="289">
        <v>259</v>
      </c>
      <c r="L174" s="289">
        <v>259</v>
      </c>
      <c r="M174" s="289"/>
      <c r="N174" s="306">
        <v>259</v>
      </c>
    </row>
    <row r="175" spans="1:14" s="27" customFormat="1" ht="178.5" customHeight="1">
      <c r="A175" s="521" t="s">
        <v>276</v>
      </c>
      <c r="B175" s="299" t="s">
        <v>109</v>
      </c>
      <c r="C175" s="300" t="s">
        <v>104</v>
      </c>
      <c r="D175" s="442"/>
      <c r="E175" s="442"/>
      <c r="F175" s="301">
        <v>239</v>
      </c>
      <c r="G175" s="301"/>
      <c r="H175" s="302">
        <v>239</v>
      </c>
      <c r="I175" s="302">
        <v>239</v>
      </c>
      <c r="J175" s="301"/>
      <c r="K175" s="302">
        <v>239</v>
      </c>
      <c r="L175" s="302">
        <v>239</v>
      </c>
      <c r="M175" s="302"/>
      <c r="N175" s="307">
        <v>239</v>
      </c>
    </row>
    <row r="176" spans="1:14" ht="15">
      <c r="A176" s="520" t="s">
        <v>277</v>
      </c>
      <c r="B176" s="104" t="s">
        <v>110</v>
      </c>
      <c r="C176" s="308"/>
      <c r="D176" s="444"/>
      <c r="E176" s="445"/>
      <c r="F176" s="289"/>
      <c r="G176" s="289"/>
      <c r="H176" s="289"/>
      <c r="I176" s="289"/>
      <c r="J176" s="289"/>
      <c r="K176" s="289"/>
      <c r="L176" s="289"/>
      <c r="M176" s="289"/>
      <c r="N176" s="306"/>
    </row>
    <row r="177" spans="1:14" ht="12.75" customHeight="1">
      <c r="A177" s="520" t="s">
        <v>278</v>
      </c>
      <c r="B177" s="43" t="s">
        <v>111</v>
      </c>
      <c r="C177" s="106" t="s">
        <v>112</v>
      </c>
      <c r="D177" s="371" t="s">
        <v>113</v>
      </c>
      <c r="E177" s="441"/>
      <c r="F177" s="289">
        <v>5240</v>
      </c>
      <c r="G177" s="289"/>
      <c r="H177" s="289">
        <v>5240</v>
      </c>
      <c r="I177" s="289">
        <v>5140</v>
      </c>
      <c r="J177" s="289"/>
      <c r="K177" s="289">
        <v>5140</v>
      </c>
      <c r="L177" s="289">
        <v>5145</v>
      </c>
      <c r="M177" s="289"/>
      <c r="N177" s="306">
        <v>5145</v>
      </c>
    </row>
    <row r="178" spans="1:14" ht="74.25" customHeight="1">
      <c r="A178" s="520" t="s">
        <v>279</v>
      </c>
      <c r="B178" s="43" t="s">
        <v>114</v>
      </c>
      <c r="C178" s="106" t="s">
        <v>112</v>
      </c>
      <c r="D178" s="371"/>
      <c r="E178" s="371"/>
      <c r="F178" s="77">
        <v>162</v>
      </c>
      <c r="G178" s="77"/>
      <c r="H178" s="77">
        <v>162</v>
      </c>
      <c r="I178" s="77">
        <v>145</v>
      </c>
      <c r="J178" s="77"/>
      <c r="K178" s="77">
        <v>145</v>
      </c>
      <c r="L178" s="77">
        <v>150</v>
      </c>
      <c r="M178" s="77"/>
      <c r="N178" s="309">
        <v>150</v>
      </c>
    </row>
    <row r="179" spans="1:14" ht="46.5">
      <c r="A179" s="520" t="s">
        <v>280</v>
      </c>
      <c r="B179" s="43" t="s">
        <v>115</v>
      </c>
      <c r="C179" s="106" t="s">
        <v>112</v>
      </c>
      <c r="D179" s="444"/>
      <c r="E179" s="444"/>
      <c r="F179" s="42">
        <v>5240</v>
      </c>
      <c r="G179" s="42"/>
      <c r="H179" s="42">
        <v>5240</v>
      </c>
      <c r="I179" s="42">
        <v>5140</v>
      </c>
      <c r="J179" s="42"/>
      <c r="K179" s="42">
        <v>5140</v>
      </c>
      <c r="L179" s="42">
        <v>5145</v>
      </c>
      <c r="M179" s="42"/>
      <c r="N179" s="304">
        <v>5145</v>
      </c>
    </row>
    <row r="180" spans="1:14" ht="123.75" customHeight="1">
      <c r="A180" s="520" t="s">
        <v>281</v>
      </c>
      <c r="B180" s="43" t="s">
        <v>116</v>
      </c>
      <c r="C180" s="106" t="s">
        <v>112</v>
      </c>
      <c r="D180" s="438" t="s">
        <v>113</v>
      </c>
      <c r="E180" s="438"/>
      <c r="F180" s="42">
        <v>5240</v>
      </c>
      <c r="G180" s="42"/>
      <c r="H180" s="42">
        <v>5240</v>
      </c>
      <c r="I180" s="42">
        <v>5140</v>
      </c>
      <c r="J180" s="42"/>
      <c r="K180" s="42">
        <v>5140</v>
      </c>
      <c r="L180" s="42">
        <v>5145</v>
      </c>
      <c r="M180" s="42"/>
      <c r="N180" s="304">
        <v>5145</v>
      </c>
    </row>
    <row r="181" spans="1:14" ht="122.25" customHeight="1">
      <c r="A181" s="520" t="s">
        <v>282</v>
      </c>
      <c r="B181" s="43" t="s">
        <v>117</v>
      </c>
      <c r="C181" s="106" t="s">
        <v>112</v>
      </c>
      <c r="D181" s="438" t="s">
        <v>113</v>
      </c>
      <c r="E181" s="438"/>
      <c r="F181" s="42">
        <v>1153</v>
      </c>
      <c r="G181" s="42"/>
      <c r="H181" s="42">
        <v>1153</v>
      </c>
      <c r="I181" s="42">
        <v>940</v>
      </c>
      <c r="J181" s="42"/>
      <c r="K181" s="42">
        <v>940</v>
      </c>
      <c r="L181" s="42">
        <v>926</v>
      </c>
      <c r="M181" s="42"/>
      <c r="N181" s="304">
        <v>926</v>
      </c>
    </row>
    <row r="182" spans="1:14" ht="116.25" customHeight="1">
      <c r="A182" s="522" t="s">
        <v>283</v>
      </c>
      <c r="B182" s="43" t="s">
        <v>118</v>
      </c>
      <c r="C182" s="106" t="s">
        <v>112</v>
      </c>
      <c r="D182" s="438" t="s">
        <v>113</v>
      </c>
      <c r="E182" s="438"/>
      <c r="F182" s="42">
        <v>4087</v>
      </c>
      <c r="G182" s="42"/>
      <c r="H182" s="42">
        <v>4087</v>
      </c>
      <c r="I182" s="42">
        <v>4200</v>
      </c>
      <c r="J182" s="42"/>
      <c r="K182" s="42">
        <v>4200</v>
      </c>
      <c r="L182" s="42">
        <v>4219</v>
      </c>
      <c r="M182" s="42"/>
      <c r="N182" s="304">
        <v>4219</v>
      </c>
    </row>
    <row r="183" spans="1:14" ht="15">
      <c r="A183" s="523" t="s">
        <v>284</v>
      </c>
      <c r="B183" s="328" t="s">
        <v>119</v>
      </c>
      <c r="C183" s="294"/>
      <c r="D183" s="439"/>
      <c r="E183" s="439"/>
      <c r="F183" s="288"/>
      <c r="G183" s="288"/>
      <c r="H183" s="288"/>
      <c r="I183" s="288"/>
      <c r="J183" s="288"/>
      <c r="K183" s="288"/>
      <c r="L183" s="288"/>
      <c r="M183" s="288"/>
      <c r="N183" s="305"/>
    </row>
    <row r="184" spans="1:14" ht="239.25" customHeight="1">
      <c r="A184" s="524" t="s">
        <v>285</v>
      </c>
      <c r="B184" s="330" t="s">
        <v>120</v>
      </c>
      <c r="C184" s="344" t="s">
        <v>112</v>
      </c>
      <c r="D184" s="428" t="s">
        <v>121</v>
      </c>
      <c r="E184" s="428"/>
      <c r="F184" s="289">
        <v>14</v>
      </c>
      <c r="G184" s="289"/>
      <c r="H184" s="289">
        <v>14</v>
      </c>
      <c r="I184" s="289">
        <v>14</v>
      </c>
      <c r="J184" s="289"/>
      <c r="K184" s="289">
        <v>14</v>
      </c>
      <c r="L184" s="289">
        <v>14</v>
      </c>
      <c r="M184" s="289"/>
      <c r="N184" s="289">
        <v>14</v>
      </c>
    </row>
    <row r="185" spans="1:14" ht="87" customHeight="1">
      <c r="A185" s="524" t="s">
        <v>286</v>
      </c>
      <c r="B185" s="330" t="s">
        <v>122</v>
      </c>
      <c r="C185" s="344" t="s">
        <v>123</v>
      </c>
      <c r="D185" s="423" t="s">
        <v>124</v>
      </c>
      <c r="E185" s="423"/>
      <c r="F185" s="289">
        <v>3047</v>
      </c>
      <c r="G185" s="289"/>
      <c r="H185" s="289">
        <v>3047</v>
      </c>
      <c r="I185" s="289">
        <v>3522</v>
      </c>
      <c r="J185" s="289"/>
      <c r="K185" s="289">
        <v>3522</v>
      </c>
      <c r="L185" s="289">
        <v>4096</v>
      </c>
      <c r="M185" s="289"/>
      <c r="N185" s="289">
        <v>4096</v>
      </c>
    </row>
    <row r="186" spans="1:14" ht="91.5" customHeight="1">
      <c r="A186" s="524" t="s">
        <v>287</v>
      </c>
      <c r="B186" s="330" t="s">
        <v>125</v>
      </c>
      <c r="C186" s="344" t="s">
        <v>123</v>
      </c>
      <c r="D186" s="423"/>
      <c r="E186" s="423"/>
      <c r="F186" s="289">
        <v>3047</v>
      </c>
      <c r="G186" s="289"/>
      <c r="H186" s="289">
        <v>3047</v>
      </c>
      <c r="I186" s="289">
        <v>3522</v>
      </c>
      <c r="J186" s="289"/>
      <c r="K186" s="289">
        <v>3522</v>
      </c>
      <c r="L186" s="289">
        <v>4096</v>
      </c>
      <c r="M186" s="289"/>
      <c r="N186" s="289">
        <v>4096</v>
      </c>
    </row>
    <row r="187" spans="1:14" ht="88.5" customHeight="1">
      <c r="A187" s="524" t="s">
        <v>288</v>
      </c>
      <c r="B187" s="330" t="s">
        <v>125</v>
      </c>
      <c r="C187" s="344" t="s">
        <v>123</v>
      </c>
      <c r="D187" s="423"/>
      <c r="E187" s="423"/>
      <c r="F187" s="289">
        <v>3047</v>
      </c>
      <c r="G187" s="289"/>
      <c r="H187" s="289">
        <v>3047</v>
      </c>
      <c r="I187" s="289">
        <v>3525</v>
      </c>
      <c r="J187" s="289"/>
      <c r="K187" s="289">
        <v>3525</v>
      </c>
      <c r="L187" s="289">
        <v>4096</v>
      </c>
      <c r="M187" s="289"/>
      <c r="N187" s="289">
        <v>4096</v>
      </c>
    </row>
    <row r="188" spans="1:14" ht="15">
      <c r="A188" s="352">
        <v>4</v>
      </c>
      <c r="B188" s="329" t="s">
        <v>126</v>
      </c>
      <c r="C188" s="310"/>
      <c r="D188" s="435"/>
      <c r="E188" s="435"/>
      <c r="F188" s="315"/>
      <c r="G188" s="77"/>
      <c r="H188" s="77"/>
      <c r="I188" s="77"/>
      <c r="J188" s="77"/>
      <c r="K188" s="77"/>
      <c r="L188" s="77"/>
      <c r="M188" s="77"/>
      <c r="N188" s="309"/>
    </row>
    <row r="189" spans="1:14" ht="65.25" customHeight="1" thickBot="1">
      <c r="A189" s="525">
        <v>43469</v>
      </c>
      <c r="B189" s="311" t="s">
        <v>127</v>
      </c>
      <c r="C189" s="312" t="s">
        <v>128</v>
      </c>
      <c r="D189" s="436" t="s">
        <v>129</v>
      </c>
      <c r="E189" s="436"/>
      <c r="F189" s="313">
        <v>100</v>
      </c>
      <c r="G189" s="313"/>
      <c r="H189" s="313">
        <v>100</v>
      </c>
      <c r="I189" s="313">
        <v>100</v>
      </c>
      <c r="J189" s="313"/>
      <c r="K189" s="313">
        <v>100</v>
      </c>
      <c r="L189" s="313">
        <v>100</v>
      </c>
      <c r="M189" s="313"/>
      <c r="N189" s="314">
        <v>100</v>
      </c>
    </row>
    <row r="191" spans="1:14" ht="15" customHeight="1">
      <c r="A191" s="365" t="s">
        <v>130</v>
      </c>
      <c r="B191" s="365"/>
      <c r="C191" s="365"/>
      <c r="D191" s="365"/>
      <c r="E191" s="365"/>
      <c r="F191" s="365"/>
      <c r="G191" s="365"/>
      <c r="H191" s="365"/>
      <c r="I191" s="365"/>
      <c r="J191" s="365"/>
      <c r="K191" s="365"/>
      <c r="L191" s="365"/>
      <c r="M191" s="365"/>
      <c r="N191" s="365"/>
    </row>
    <row r="192" spans="1:13" ht="13.5" customHeight="1">
      <c r="A192" s="39"/>
      <c r="K192" s="68" t="s">
        <v>56</v>
      </c>
      <c r="L192" s="393"/>
      <c r="M192" s="393"/>
    </row>
    <row r="193" spans="1:11" ht="15.75" customHeight="1">
      <c r="A193" s="417" t="s">
        <v>84</v>
      </c>
      <c r="B193" s="437" t="s">
        <v>94</v>
      </c>
      <c r="C193" s="437" t="s">
        <v>95</v>
      </c>
      <c r="D193" s="437" t="s">
        <v>96</v>
      </c>
      <c r="E193" s="437"/>
      <c r="F193" s="419" t="s">
        <v>58</v>
      </c>
      <c r="G193" s="419"/>
      <c r="H193" s="419"/>
      <c r="I193" s="415" t="s">
        <v>225</v>
      </c>
      <c r="J193" s="415"/>
      <c r="K193" s="415"/>
    </row>
    <row r="194" spans="1:11" ht="27">
      <c r="A194" s="417"/>
      <c r="B194" s="437"/>
      <c r="C194" s="437"/>
      <c r="D194" s="437"/>
      <c r="E194" s="437"/>
      <c r="F194" s="10" t="s">
        <v>29</v>
      </c>
      <c r="G194" s="10" t="s">
        <v>30</v>
      </c>
      <c r="H194" s="10" t="s">
        <v>97</v>
      </c>
      <c r="I194" s="10" t="s">
        <v>29</v>
      </c>
      <c r="J194" s="10" t="s">
        <v>30</v>
      </c>
      <c r="K194" s="13" t="s">
        <v>98</v>
      </c>
    </row>
    <row r="195" spans="1:11" ht="15.75" customHeight="1" thickBot="1">
      <c r="A195" s="100">
        <v>1</v>
      </c>
      <c r="B195" s="101">
        <v>2</v>
      </c>
      <c r="C195" s="101">
        <v>3</v>
      </c>
      <c r="D195" s="397">
        <v>4</v>
      </c>
      <c r="E195" s="397"/>
      <c r="F195" s="101">
        <v>5</v>
      </c>
      <c r="G195" s="101">
        <v>6</v>
      </c>
      <c r="H195" s="101">
        <v>7</v>
      </c>
      <c r="I195" s="101">
        <v>8</v>
      </c>
      <c r="J195" s="101">
        <v>9</v>
      </c>
      <c r="K195" s="102">
        <v>10</v>
      </c>
    </row>
    <row r="196" spans="1:11" ht="15.75" customHeight="1" thickBot="1">
      <c r="A196" s="150">
        <v>1</v>
      </c>
      <c r="B196" s="328" t="s">
        <v>100</v>
      </c>
      <c r="C196" s="290"/>
      <c r="D196" s="432"/>
      <c r="E196" s="432"/>
      <c r="F196" s="151"/>
      <c r="G196" s="151"/>
      <c r="H196" s="151"/>
      <c r="I196" s="151"/>
      <c r="J196" s="151"/>
      <c r="K196" s="152"/>
    </row>
    <row r="197" spans="1:11" ht="29.25" customHeight="1">
      <c r="A197" s="526" t="s">
        <v>272</v>
      </c>
      <c r="B197" s="333" t="s">
        <v>101</v>
      </c>
      <c r="C197" s="334" t="s">
        <v>104</v>
      </c>
      <c r="D197" s="401" t="s">
        <v>102</v>
      </c>
      <c r="E197" s="401"/>
      <c r="F197" s="251">
        <v>1</v>
      </c>
      <c r="G197" s="251"/>
      <c r="H197" s="251">
        <f>F197+G197</f>
        <v>1</v>
      </c>
      <c r="I197" s="251">
        <v>1</v>
      </c>
      <c r="J197" s="251"/>
      <c r="K197" s="252">
        <f>I197+J197</f>
        <v>1</v>
      </c>
    </row>
    <row r="198" spans="1:11" ht="22.5" customHeight="1">
      <c r="A198" s="527" t="s">
        <v>273</v>
      </c>
      <c r="B198" s="331" t="s">
        <v>103</v>
      </c>
      <c r="C198" s="332" t="s">
        <v>104</v>
      </c>
      <c r="D198" s="428" t="s">
        <v>105</v>
      </c>
      <c r="E198" s="428"/>
      <c r="F198" s="218">
        <v>6</v>
      </c>
      <c r="G198" s="218"/>
      <c r="H198" s="218">
        <v>6</v>
      </c>
      <c r="I198" s="218">
        <v>6</v>
      </c>
      <c r="J198" s="218"/>
      <c r="K198" s="224">
        <f>I198+J198</f>
        <v>6</v>
      </c>
    </row>
    <row r="199" spans="1:11" ht="87" customHeight="1">
      <c r="A199" s="527" t="s">
        <v>274</v>
      </c>
      <c r="B199" s="331" t="s">
        <v>106</v>
      </c>
      <c r="C199" s="332" t="s">
        <v>104</v>
      </c>
      <c r="D199" s="428"/>
      <c r="E199" s="428"/>
      <c r="F199" s="218">
        <v>0</v>
      </c>
      <c r="G199" s="218"/>
      <c r="H199" s="218">
        <f>F199+G199</f>
        <v>0</v>
      </c>
      <c r="I199" s="218">
        <v>0</v>
      </c>
      <c r="J199" s="218"/>
      <c r="K199" s="224">
        <f>I199+J199</f>
        <v>0</v>
      </c>
    </row>
    <row r="200" spans="1:11" ht="36.75" customHeight="1">
      <c r="A200" s="527" t="s">
        <v>275</v>
      </c>
      <c r="B200" s="331" t="s">
        <v>107</v>
      </c>
      <c r="C200" s="332" t="s">
        <v>104</v>
      </c>
      <c r="D200" s="430" t="s">
        <v>108</v>
      </c>
      <c r="E200" s="430"/>
      <c r="F200" s="218">
        <v>259</v>
      </c>
      <c r="G200" s="218"/>
      <c r="H200" s="218">
        <f>F200+G200</f>
        <v>259</v>
      </c>
      <c r="I200" s="218">
        <v>259</v>
      </c>
      <c r="J200" s="218"/>
      <c r="K200" s="224">
        <f>I200+J200</f>
        <v>259</v>
      </c>
    </row>
    <row r="201" spans="1:11" ht="174.75" customHeight="1" thickBot="1">
      <c r="A201" s="528" t="s">
        <v>276</v>
      </c>
      <c r="B201" s="335" t="s">
        <v>109</v>
      </c>
      <c r="C201" s="336" t="s">
        <v>104</v>
      </c>
      <c r="D201" s="431"/>
      <c r="E201" s="431"/>
      <c r="F201" s="337">
        <v>239</v>
      </c>
      <c r="G201" s="337"/>
      <c r="H201" s="337">
        <f>F201+G201</f>
        <v>239</v>
      </c>
      <c r="I201" s="337">
        <v>239</v>
      </c>
      <c r="J201" s="337"/>
      <c r="K201" s="338">
        <f>I201+J201</f>
        <v>239</v>
      </c>
    </row>
    <row r="202" spans="1:11" ht="15.75" customHeight="1" thickBot="1">
      <c r="A202" s="529" t="s">
        <v>277</v>
      </c>
      <c r="B202" s="339" t="s">
        <v>110</v>
      </c>
      <c r="C202" s="107"/>
      <c r="D202" s="421"/>
      <c r="E202" s="421"/>
      <c r="F202" s="151"/>
      <c r="G202" s="151"/>
      <c r="H202" s="151"/>
      <c r="I202" s="151"/>
      <c r="J202" s="151"/>
      <c r="K202" s="152"/>
    </row>
    <row r="203" spans="1:11" ht="48" customHeight="1">
      <c r="A203" s="526" t="s">
        <v>278</v>
      </c>
      <c r="B203" s="333" t="s">
        <v>111</v>
      </c>
      <c r="C203" s="345" t="s">
        <v>112</v>
      </c>
      <c r="D203" s="422" t="s">
        <v>113</v>
      </c>
      <c r="E203" s="422"/>
      <c r="F203" s="251">
        <v>5150</v>
      </c>
      <c r="G203" s="251"/>
      <c r="H203" s="251">
        <v>5150</v>
      </c>
      <c r="I203" s="251">
        <v>5155</v>
      </c>
      <c r="J203" s="251"/>
      <c r="K203" s="252">
        <v>5155</v>
      </c>
    </row>
    <row r="204" spans="1:11" ht="42" customHeight="1">
      <c r="A204" s="527" t="s">
        <v>279</v>
      </c>
      <c r="B204" s="330" t="s">
        <v>114</v>
      </c>
      <c r="C204" s="332" t="s">
        <v>112</v>
      </c>
      <c r="D204" s="428"/>
      <c r="E204" s="428"/>
      <c r="F204" s="218">
        <v>155</v>
      </c>
      <c r="G204" s="218"/>
      <c r="H204" s="218">
        <f>F204+G204</f>
        <v>155</v>
      </c>
      <c r="I204" s="218">
        <v>160</v>
      </c>
      <c r="J204" s="218"/>
      <c r="K204" s="224">
        <f>I204+J204</f>
        <v>160</v>
      </c>
    </row>
    <row r="205" spans="1:11" ht="51" customHeight="1">
      <c r="A205" s="527" t="s">
        <v>280</v>
      </c>
      <c r="B205" s="330" t="s">
        <v>115</v>
      </c>
      <c r="C205" s="332" t="s">
        <v>112</v>
      </c>
      <c r="D205" s="429"/>
      <c r="E205" s="429"/>
      <c r="F205" s="218">
        <v>5150</v>
      </c>
      <c r="G205" s="218"/>
      <c r="H205" s="218">
        <f>F205+G205</f>
        <v>5150</v>
      </c>
      <c r="I205" s="218">
        <v>5155</v>
      </c>
      <c r="J205" s="218"/>
      <c r="K205" s="224">
        <f>I205+J205</f>
        <v>5155</v>
      </c>
    </row>
    <row r="206" spans="1:11" ht="88.5" customHeight="1">
      <c r="A206" s="527" t="s">
        <v>281</v>
      </c>
      <c r="B206" s="330" t="s">
        <v>116</v>
      </c>
      <c r="C206" s="332" t="s">
        <v>112</v>
      </c>
      <c r="D206" s="430" t="s">
        <v>113</v>
      </c>
      <c r="E206" s="430"/>
      <c r="F206" s="218">
        <v>5150</v>
      </c>
      <c r="G206" s="218"/>
      <c r="H206" s="218">
        <f>F206+G206</f>
        <v>5150</v>
      </c>
      <c r="I206" s="218">
        <v>5155</v>
      </c>
      <c r="J206" s="218"/>
      <c r="K206" s="224">
        <f>I206+J206</f>
        <v>5155</v>
      </c>
    </row>
    <row r="207" spans="1:11" ht="93" customHeight="1">
      <c r="A207" s="527" t="s">
        <v>282</v>
      </c>
      <c r="B207" s="330" t="s">
        <v>117</v>
      </c>
      <c r="C207" s="332" t="s">
        <v>112</v>
      </c>
      <c r="D207" s="430" t="s">
        <v>113</v>
      </c>
      <c r="E207" s="430"/>
      <c r="F207" s="218">
        <v>927</v>
      </c>
      <c r="G207" s="218"/>
      <c r="H207" s="218">
        <f>F207+G207</f>
        <v>927</v>
      </c>
      <c r="I207" s="218">
        <v>930</v>
      </c>
      <c r="J207" s="218"/>
      <c r="K207" s="224">
        <f>I207+J207</f>
        <v>930</v>
      </c>
    </row>
    <row r="208" spans="1:11" ht="98.25" customHeight="1" thickBot="1">
      <c r="A208" s="528" t="s">
        <v>283</v>
      </c>
      <c r="B208" s="346" t="s">
        <v>118</v>
      </c>
      <c r="C208" s="336" t="s">
        <v>112</v>
      </c>
      <c r="D208" s="431" t="s">
        <v>113</v>
      </c>
      <c r="E208" s="431"/>
      <c r="F208" s="337">
        <v>4223</v>
      </c>
      <c r="G208" s="337"/>
      <c r="H208" s="337">
        <f>F208+G208</f>
        <v>4223</v>
      </c>
      <c r="I208" s="337">
        <v>4225</v>
      </c>
      <c r="J208" s="337"/>
      <c r="K208" s="338">
        <f>I208+J208</f>
        <v>4225</v>
      </c>
    </row>
    <row r="209" spans="1:11" ht="14.25" customHeight="1" thickBot="1">
      <c r="A209" s="530" t="s">
        <v>284</v>
      </c>
      <c r="B209" s="339" t="s">
        <v>119</v>
      </c>
      <c r="C209" s="340"/>
      <c r="D209" s="421"/>
      <c r="E209" s="421"/>
      <c r="F209" s="151"/>
      <c r="G209" s="151"/>
      <c r="H209" s="151"/>
      <c r="I209" s="151"/>
      <c r="J209" s="151"/>
      <c r="K209" s="347"/>
    </row>
    <row r="210" spans="1:11" ht="218.25" customHeight="1">
      <c r="A210" s="526" t="s">
        <v>285</v>
      </c>
      <c r="B210" s="333" t="s">
        <v>120</v>
      </c>
      <c r="C210" s="349" t="s">
        <v>112</v>
      </c>
      <c r="D210" s="422" t="s">
        <v>121</v>
      </c>
      <c r="E210" s="422"/>
      <c r="F210" s="251">
        <v>14</v>
      </c>
      <c r="G210" s="251"/>
      <c r="H210" s="251">
        <f>F210+G210</f>
        <v>14</v>
      </c>
      <c r="I210" s="251">
        <v>14</v>
      </c>
      <c r="J210" s="251"/>
      <c r="K210" s="252">
        <f>I210+J210</f>
        <v>14</v>
      </c>
    </row>
    <row r="211" spans="1:11" ht="88.5" customHeight="1">
      <c r="A211" s="527" t="s">
        <v>286</v>
      </c>
      <c r="B211" s="330" t="s">
        <v>122</v>
      </c>
      <c r="C211" s="344" t="s">
        <v>123</v>
      </c>
      <c r="D211" s="423" t="s">
        <v>124</v>
      </c>
      <c r="E211" s="423"/>
      <c r="F211" s="218">
        <v>4379</v>
      </c>
      <c r="G211" s="218"/>
      <c r="H211" s="218">
        <f>F211+G211</f>
        <v>4379</v>
      </c>
      <c r="I211" s="218">
        <v>4638</v>
      </c>
      <c r="J211" s="218"/>
      <c r="K211" s="224">
        <f>I211+J211</f>
        <v>4638</v>
      </c>
    </row>
    <row r="212" spans="1:11" ht="94.5" customHeight="1">
      <c r="A212" s="527" t="s">
        <v>287</v>
      </c>
      <c r="B212" s="330" t="s">
        <v>125</v>
      </c>
      <c r="C212" s="344" t="s">
        <v>123</v>
      </c>
      <c r="D212" s="423"/>
      <c r="E212" s="423"/>
      <c r="F212" s="218">
        <v>4379</v>
      </c>
      <c r="G212" s="218"/>
      <c r="H212" s="218">
        <f>F212+G212</f>
        <v>4379</v>
      </c>
      <c r="I212" s="218">
        <v>4638</v>
      </c>
      <c r="J212" s="218"/>
      <c r="K212" s="224">
        <f>I212+J212</f>
        <v>4638</v>
      </c>
    </row>
    <row r="213" spans="1:11" ht="92.25" customHeight="1" thickBot="1">
      <c r="A213" s="528" t="s">
        <v>288</v>
      </c>
      <c r="B213" s="346" t="s">
        <v>219</v>
      </c>
      <c r="C213" s="350" t="s">
        <v>123</v>
      </c>
      <c r="D213" s="424"/>
      <c r="E213" s="424"/>
      <c r="F213" s="337">
        <v>4379</v>
      </c>
      <c r="G213" s="337"/>
      <c r="H213" s="337">
        <f>F213+G213</f>
        <v>4379</v>
      </c>
      <c r="I213" s="337">
        <v>2638</v>
      </c>
      <c r="J213" s="337"/>
      <c r="K213" s="338">
        <f>I213+J213</f>
        <v>2638</v>
      </c>
    </row>
    <row r="214" spans="1:11" ht="18" customHeight="1" thickBot="1">
      <c r="A214" s="531" t="s">
        <v>289</v>
      </c>
      <c r="B214" s="341" t="s">
        <v>126</v>
      </c>
      <c r="C214" s="348"/>
      <c r="D214" s="425"/>
      <c r="E214" s="425"/>
      <c r="F214" s="342"/>
      <c r="G214" s="342"/>
      <c r="H214" s="342"/>
      <c r="I214" s="342"/>
      <c r="J214" s="342"/>
      <c r="K214" s="343"/>
    </row>
    <row r="215" spans="1:11" ht="62.25" customHeight="1" thickBot="1">
      <c r="A215" s="532" t="s">
        <v>290</v>
      </c>
      <c r="B215" s="351" t="s">
        <v>127</v>
      </c>
      <c r="C215" s="291" t="s">
        <v>128</v>
      </c>
      <c r="D215" s="426" t="s">
        <v>129</v>
      </c>
      <c r="E215" s="426"/>
      <c r="F215" s="292">
        <v>100</v>
      </c>
      <c r="G215" s="292"/>
      <c r="H215" s="292">
        <f>F215+G215</f>
        <v>100</v>
      </c>
      <c r="I215" s="292">
        <v>100</v>
      </c>
      <c r="J215" s="292"/>
      <c r="K215" s="293">
        <f>I215+J215</f>
        <v>100</v>
      </c>
    </row>
    <row r="216" spans="1:11" ht="68.25" customHeight="1" hidden="1">
      <c r="A216" s="100"/>
      <c r="B216" s="109"/>
      <c r="C216" s="109"/>
      <c r="D216" s="427"/>
      <c r="E216" s="427"/>
      <c r="F216" s="101"/>
      <c r="G216" s="101"/>
      <c r="H216" s="101"/>
      <c r="I216" s="101"/>
      <c r="J216" s="101"/>
      <c r="K216" s="102"/>
    </row>
    <row r="217" spans="1:11" ht="15.75" customHeight="1" hidden="1">
      <c r="A217" s="100"/>
      <c r="B217" s="104"/>
      <c r="C217" s="43"/>
      <c r="D217" s="420"/>
      <c r="E217" s="420"/>
      <c r="F217" s="101"/>
      <c r="G217" s="101"/>
      <c r="H217" s="101"/>
      <c r="I217" s="101"/>
      <c r="J217" s="101"/>
      <c r="K217" s="102"/>
    </row>
    <row r="218" spans="1:11" ht="39.75" customHeight="1" hidden="1">
      <c r="A218" s="100"/>
      <c r="B218" s="43"/>
      <c r="C218" s="106"/>
      <c r="D218" s="390"/>
      <c r="E218" s="390"/>
      <c r="F218" s="101"/>
      <c r="G218" s="101"/>
      <c r="H218" s="101"/>
      <c r="I218" s="101"/>
      <c r="J218" s="101"/>
      <c r="K218" s="102"/>
    </row>
    <row r="219" spans="1:11" ht="159" customHeight="1" hidden="1">
      <c r="A219" s="100"/>
      <c r="B219" s="43"/>
      <c r="C219" s="106"/>
      <c r="D219" s="371"/>
      <c r="E219" s="371"/>
      <c r="F219" s="101"/>
      <c r="G219" s="101"/>
      <c r="H219" s="101"/>
      <c r="I219" s="101"/>
      <c r="J219" s="101"/>
      <c r="K219" s="102"/>
    </row>
    <row r="220" spans="1:11" ht="15.75" customHeight="1" hidden="1">
      <c r="A220" s="100"/>
      <c r="B220" s="104"/>
      <c r="C220" s="106"/>
      <c r="D220" s="371"/>
      <c r="E220" s="371"/>
      <c r="F220" s="371"/>
      <c r="G220" s="101"/>
      <c r="H220" s="101"/>
      <c r="I220" s="101"/>
      <c r="J220" s="101"/>
      <c r="K220" s="102"/>
    </row>
    <row r="221" spans="1:11" ht="52.5" customHeight="1" hidden="1">
      <c r="A221" s="100"/>
      <c r="B221" s="43"/>
      <c r="C221" s="106"/>
      <c r="D221" s="371"/>
      <c r="E221" s="371"/>
      <c r="F221" s="101"/>
      <c r="G221" s="101"/>
      <c r="H221" s="101"/>
      <c r="I221" s="101"/>
      <c r="J221" s="101"/>
      <c r="K221" s="102"/>
    </row>
    <row r="222" spans="1:11" ht="15.75" customHeight="1" hidden="1">
      <c r="A222" s="100"/>
      <c r="B222" s="43"/>
      <c r="C222" s="106"/>
      <c r="D222" s="371"/>
      <c r="E222" s="371"/>
      <c r="F222" s="101"/>
      <c r="G222" s="101"/>
      <c r="H222" s="101"/>
      <c r="I222" s="101"/>
      <c r="J222" s="101"/>
      <c r="K222" s="102"/>
    </row>
    <row r="223" spans="1:11" ht="15.75" customHeight="1" hidden="1">
      <c r="A223" s="100"/>
      <c r="B223" s="43"/>
      <c r="C223" s="106"/>
      <c r="D223" s="371"/>
      <c r="E223" s="371"/>
      <c r="F223" s="101"/>
      <c r="G223" s="101"/>
      <c r="H223" s="101"/>
      <c r="I223" s="101"/>
      <c r="J223" s="101"/>
      <c r="K223" s="102"/>
    </row>
    <row r="224" spans="1:11" ht="15.75" customHeight="1" hidden="1">
      <c r="A224" s="100"/>
      <c r="B224" s="104"/>
      <c r="C224" s="106"/>
      <c r="D224" s="371"/>
      <c r="E224" s="371"/>
      <c r="F224" s="101"/>
      <c r="G224" s="101"/>
      <c r="H224" s="101"/>
      <c r="I224" s="101"/>
      <c r="J224" s="101"/>
      <c r="K224" s="102"/>
    </row>
    <row r="225" spans="1:11" ht="69.75" customHeight="1" hidden="1">
      <c r="A225" s="100"/>
      <c r="B225" s="43"/>
      <c r="C225" s="106"/>
      <c r="D225" s="371"/>
      <c r="E225" s="371"/>
      <c r="F225" s="101"/>
      <c r="G225" s="101"/>
      <c r="H225" s="101"/>
      <c r="I225" s="101"/>
      <c r="J225" s="101"/>
      <c r="K225" s="102"/>
    </row>
    <row r="226" spans="1:11" ht="68.25" customHeight="1" hidden="1">
      <c r="A226" s="100"/>
      <c r="B226" s="43"/>
      <c r="C226" s="106"/>
      <c r="D226" s="371"/>
      <c r="E226" s="371"/>
      <c r="F226" s="101"/>
      <c r="G226" s="101"/>
      <c r="H226" s="101"/>
      <c r="I226" s="101"/>
      <c r="J226" s="101"/>
      <c r="K226" s="102"/>
    </row>
    <row r="227" spans="1:11" ht="75.75" customHeight="1" hidden="1">
      <c r="A227" s="100"/>
      <c r="B227" s="43"/>
      <c r="C227" s="106"/>
      <c r="D227" s="371"/>
      <c r="E227" s="371"/>
      <c r="F227" s="101"/>
      <c r="G227" s="101"/>
      <c r="H227" s="101"/>
      <c r="I227" s="101"/>
      <c r="J227" s="101"/>
      <c r="K227" s="102"/>
    </row>
    <row r="228" spans="1:11" ht="78.75" customHeight="1" hidden="1">
      <c r="A228" s="100"/>
      <c r="B228" s="43"/>
      <c r="C228" s="106"/>
      <c r="D228" s="371"/>
      <c r="E228" s="371"/>
      <c r="F228" s="101"/>
      <c r="G228" s="101"/>
      <c r="H228" s="101"/>
      <c r="I228" s="101"/>
      <c r="J228" s="101"/>
      <c r="K228" s="102"/>
    </row>
    <row r="229" spans="1:11" ht="72.75" customHeight="1" hidden="1">
      <c r="A229" s="100"/>
      <c r="B229" s="43"/>
      <c r="C229" s="106"/>
      <c r="D229" s="371"/>
      <c r="E229" s="371"/>
      <c r="F229" s="101"/>
      <c r="G229" s="101"/>
      <c r="H229" s="101"/>
      <c r="I229" s="101"/>
      <c r="J229" s="101"/>
      <c r="K229" s="102"/>
    </row>
    <row r="230" spans="1:11" ht="78" customHeight="1" hidden="1">
      <c r="A230" s="100"/>
      <c r="B230" s="43"/>
      <c r="C230" s="106"/>
      <c r="D230" s="371"/>
      <c r="E230" s="371"/>
      <c r="F230" s="101"/>
      <c r="G230" s="101"/>
      <c r="H230" s="101"/>
      <c r="I230" s="101"/>
      <c r="J230" s="101"/>
      <c r="K230" s="102"/>
    </row>
    <row r="231" spans="1:11" ht="20.25" customHeight="1" hidden="1">
      <c r="A231" s="100"/>
      <c r="B231" s="104"/>
      <c r="C231" s="106"/>
      <c r="D231" s="371"/>
      <c r="E231" s="371"/>
      <c r="F231" s="101"/>
      <c r="G231" s="101"/>
      <c r="H231" s="101"/>
      <c r="I231" s="101"/>
      <c r="J231" s="101"/>
      <c r="K231" s="102"/>
    </row>
    <row r="232" spans="1:11" ht="58.5" customHeight="1" hidden="1">
      <c r="A232" s="100"/>
      <c r="B232" s="43"/>
      <c r="C232" s="106"/>
      <c r="D232" s="371"/>
      <c r="E232" s="371"/>
      <c r="F232" s="101"/>
      <c r="G232" s="101"/>
      <c r="H232" s="101"/>
      <c r="I232" s="101"/>
      <c r="J232" s="101"/>
      <c r="K232" s="102"/>
    </row>
    <row r="233" spans="1:11" ht="18.75" customHeight="1" hidden="1">
      <c r="A233" s="100"/>
      <c r="B233" s="43"/>
      <c r="C233" s="106"/>
      <c r="D233" s="371"/>
      <c r="E233" s="371"/>
      <c r="F233" s="101"/>
      <c r="G233" s="101"/>
      <c r="H233" s="101"/>
      <c r="I233" s="101"/>
      <c r="J233" s="101"/>
      <c r="K233" s="102"/>
    </row>
    <row r="234" spans="1:11" ht="18.75" customHeight="1" hidden="1">
      <c r="A234" s="100"/>
      <c r="B234" s="43"/>
      <c r="C234" s="106"/>
      <c r="D234" s="371"/>
      <c r="E234" s="371"/>
      <c r="F234" s="101"/>
      <c r="G234" s="101"/>
      <c r="H234" s="101"/>
      <c r="I234" s="101"/>
      <c r="J234" s="101"/>
      <c r="K234" s="102"/>
    </row>
    <row r="235" spans="1:11" ht="117.75" customHeight="1" hidden="1">
      <c r="A235" s="100"/>
      <c r="B235" s="43"/>
      <c r="C235" s="106"/>
      <c r="D235" s="371"/>
      <c r="E235" s="371"/>
      <c r="F235" s="101"/>
      <c r="G235" s="101"/>
      <c r="H235" s="101"/>
      <c r="I235" s="101"/>
      <c r="J235" s="101"/>
      <c r="K235" s="102"/>
    </row>
    <row r="236" spans="1:11" ht="108.75" customHeight="1" hidden="1">
      <c r="A236" s="100"/>
      <c r="B236" s="43"/>
      <c r="C236" s="106"/>
      <c r="D236" s="371"/>
      <c r="E236" s="371"/>
      <c r="F236" s="101"/>
      <c r="G236" s="101"/>
      <c r="H236" s="101"/>
      <c r="I236" s="101"/>
      <c r="J236" s="101"/>
      <c r="K236" s="102"/>
    </row>
    <row r="237" spans="1:11" ht="100.5" customHeight="1" hidden="1">
      <c r="A237" s="100"/>
      <c r="B237" s="52"/>
      <c r="C237" s="110"/>
      <c r="D237" s="416"/>
      <c r="E237" s="416"/>
      <c r="F237" s="101"/>
      <c r="G237" s="101"/>
      <c r="H237" s="101"/>
      <c r="I237" s="101"/>
      <c r="J237" s="101"/>
      <c r="K237" s="102"/>
    </row>
    <row r="238" ht="9.75" customHeight="1">
      <c r="A238" s="39"/>
    </row>
    <row r="239" spans="1:14" ht="15.75" customHeight="1">
      <c r="A239" s="365" t="s">
        <v>132</v>
      </c>
      <c r="B239" s="365"/>
      <c r="C239" s="365"/>
      <c r="D239" s="365"/>
      <c r="E239" s="365"/>
      <c r="F239" s="365"/>
      <c r="G239" s="365"/>
      <c r="H239" s="365"/>
      <c r="I239" s="365"/>
      <c r="J239" s="365"/>
      <c r="K239" s="365"/>
      <c r="L239" s="365"/>
      <c r="M239" s="365"/>
      <c r="N239" s="365"/>
    </row>
    <row r="240" spans="1:25" ht="12" customHeight="1">
      <c r="A240" s="39"/>
      <c r="C240" s="111"/>
      <c r="K240" s="393" t="s">
        <v>56</v>
      </c>
      <c r="L240" s="393"/>
      <c r="M240" s="111"/>
      <c r="N240" s="111"/>
      <c r="O240" s="111"/>
      <c r="P240" s="111"/>
      <c r="Q240" s="111"/>
      <c r="R240" s="111"/>
      <c r="S240" s="111"/>
      <c r="T240" s="111"/>
      <c r="U240" s="111"/>
      <c r="V240" s="111"/>
      <c r="W240" s="111"/>
      <c r="X240" s="111"/>
      <c r="Y240" s="111"/>
    </row>
    <row r="241" spans="1:26" ht="20.25" customHeight="1">
      <c r="A241" s="417" t="s">
        <v>25</v>
      </c>
      <c r="B241" s="417"/>
      <c r="C241" s="419" t="s">
        <v>221</v>
      </c>
      <c r="D241" s="419"/>
      <c r="E241" s="419" t="s">
        <v>222</v>
      </c>
      <c r="F241" s="419"/>
      <c r="G241" s="419" t="s">
        <v>223</v>
      </c>
      <c r="H241" s="419"/>
      <c r="I241" s="419" t="s">
        <v>58</v>
      </c>
      <c r="J241" s="419"/>
      <c r="K241" s="415" t="s">
        <v>225</v>
      </c>
      <c r="L241" s="415"/>
      <c r="M241" s="38"/>
      <c r="N241" s="38"/>
      <c r="O241" s="38"/>
      <c r="P241" s="38"/>
      <c r="Q241" s="38"/>
      <c r="R241" s="384"/>
      <c r="S241" s="384"/>
      <c r="T241" s="384"/>
      <c r="U241" s="384"/>
      <c r="V241" s="384"/>
      <c r="W241" s="384"/>
      <c r="X241" s="384"/>
      <c r="Y241" s="384"/>
      <c r="Z241" s="2"/>
    </row>
    <row r="242" spans="1:26" ht="15.75" customHeight="1" thickBot="1">
      <c r="A242" s="417"/>
      <c r="B242" s="417"/>
      <c r="C242" s="407" t="s">
        <v>29</v>
      </c>
      <c r="D242" s="407" t="s">
        <v>30</v>
      </c>
      <c r="E242" s="407" t="s">
        <v>29</v>
      </c>
      <c r="F242" s="407" t="s">
        <v>30</v>
      </c>
      <c r="G242" s="407" t="s">
        <v>29</v>
      </c>
      <c r="H242" s="407" t="s">
        <v>30</v>
      </c>
      <c r="I242" s="407" t="s">
        <v>29</v>
      </c>
      <c r="J242" s="407" t="s">
        <v>30</v>
      </c>
      <c r="K242" s="407" t="s">
        <v>29</v>
      </c>
      <c r="L242" s="409" t="s">
        <v>30</v>
      </c>
      <c r="M242" s="38"/>
      <c r="N242" s="38"/>
      <c r="O242" s="38"/>
      <c r="P242" s="38"/>
      <c r="Q242" s="38"/>
      <c r="R242" s="38"/>
      <c r="S242" s="38"/>
      <c r="T242" s="38"/>
      <c r="U242" s="38"/>
      <c r="V242" s="38"/>
      <c r="W242" s="38"/>
      <c r="X242" s="38"/>
      <c r="Y242" s="38"/>
      <c r="Z242" s="375"/>
    </row>
    <row r="243" spans="1:26" ht="15.75" customHeight="1" thickBot="1">
      <c r="A243" s="418"/>
      <c r="B243" s="418"/>
      <c r="C243" s="408"/>
      <c r="D243" s="408"/>
      <c r="E243" s="408"/>
      <c r="F243" s="408"/>
      <c r="G243" s="408"/>
      <c r="H243" s="408"/>
      <c r="I243" s="408"/>
      <c r="J243" s="408"/>
      <c r="K243" s="408"/>
      <c r="L243" s="410"/>
      <c r="M243" s="38"/>
      <c r="N243" s="38"/>
      <c r="O243" s="38"/>
      <c r="P243" s="38"/>
      <c r="Q243" s="38"/>
      <c r="R243" s="38"/>
      <c r="S243" s="38"/>
      <c r="T243" s="38"/>
      <c r="U243" s="38"/>
      <c r="V243" s="38"/>
      <c r="W243" s="38"/>
      <c r="X243" s="38"/>
      <c r="Y243" s="38"/>
      <c r="Z243" s="375"/>
    </row>
    <row r="244" spans="1:26" ht="15">
      <c r="A244" s="411">
        <v>1</v>
      </c>
      <c r="B244" s="412"/>
      <c r="C244" s="251">
        <v>2</v>
      </c>
      <c r="D244" s="251">
        <v>3</v>
      </c>
      <c r="E244" s="251">
        <v>4</v>
      </c>
      <c r="F244" s="251">
        <v>5</v>
      </c>
      <c r="G244" s="251">
        <v>6</v>
      </c>
      <c r="H244" s="251">
        <v>7</v>
      </c>
      <c r="I244" s="251">
        <v>8</v>
      </c>
      <c r="J244" s="251">
        <v>9</v>
      </c>
      <c r="K244" s="251">
        <v>10</v>
      </c>
      <c r="L244" s="252">
        <v>11</v>
      </c>
      <c r="M244" s="38"/>
      <c r="N244" s="38"/>
      <c r="O244" s="38"/>
      <c r="P244" s="38"/>
      <c r="Q244" s="38"/>
      <c r="R244" s="38"/>
      <c r="S244" s="38"/>
      <c r="T244" s="38"/>
      <c r="U244" s="38"/>
      <c r="V244" s="38"/>
      <c r="W244" s="38"/>
      <c r="X244" s="38"/>
      <c r="Y244" s="38"/>
      <c r="Z244" s="2"/>
    </row>
    <row r="245" spans="1:26" ht="12.75" customHeight="1">
      <c r="A245" s="403" t="s">
        <v>134</v>
      </c>
      <c r="B245" s="404"/>
      <c r="C245" s="353">
        <v>10296148</v>
      </c>
      <c r="D245" s="353">
        <v>427138</v>
      </c>
      <c r="E245" s="353">
        <v>13015926</v>
      </c>
      <c r="F245" s="353">
        <v>374000</v>
      </c>
      <c r="G245" s="353">
        <v>14582464</v>
      </c>
      <c r="H245" s="353">
        <v>495110</v>
      </c>
      <c r="I245" s="353">
        <v>15481800</v>
      </c>
      <c r="J245" s="353">
        <v>530500</v>
      </c>
      <c r="K245" s="353">
        <v>16407300</v>
      </c>
      <c r="L245" s="354">
        <v>565800</v>
      </c>
      <c r="M245" s="38"/>
      <c r="N245" s="38"/>
      <c r="O245" s="38"/>
      <c r="P245" s="38"/>
      <c r="Q245" s="38"/>
      <c r="R245" s="38"/>
      <c r="S245" s="38"/>
      <c r="T245" s="38"/>
      <c r="U245" s="38"/>
      <c r="V245" s="38"/>
      <c r="W245" s="38"/>
      <c r="X245" s="38"/>
      <c r="Y245" s="38"/>
      <c r="Z245" s="2"/>
    </row>
    <row r="246" spans="1:26" ht="12.75" customHeight="1">
      <c r="A246" s="403" t="s">
        <v>135</v>
      </c>
      <c r="B246" s="404"/>
      <c r="C246" s="353">
        <v>629131</v>
      </c>
      <c r="D246" s="353">
        <v>0</v>
      </c>
      <c r="E246" s="353">
        <v>0</v>
      </c>
      <c r="F246" s="353">
        <v>0</v>
      </c>
      <c r="G246" s="353">
        <v>827559</v>
      </c>
      <c r="H246" s="353"/>
      <c r="I246" s="353">
        <v>1009500</v>
      </c>
      <c r="J246" s="353">
        <v>0</v>
      </c>
      <c r="K246" s="353">
        <v>1063000</v>
      </c>
      <c r="L246" s="354">
        <v>0</v>
      </c>
      <c r="M246" s="38"/>
      <c r="N246" s="38"/>
      <c r="O246" s="38"/>
      <c r="P246" s="38"/>
      <c r="Q246" s="38"/>
      <c r="R246" s="38"/>
      <c r="S246" s="38"/>
      <c r="T246" s="38"/>
      <c r="U246" s="38"/>
      <c r="V246" s="38"/>
      <c r="W246" s="38"/>
      <c r="X246" s="38"/>
      <c r="Y246" s="38"/>
      <c r="Z246" s="2"/>
    </row>
    <row r="247" spans="1:26" ht="12.75" customHeight="1">
      <c r="A247" s="403" t="s">
        <v>136</v>
      </c>
      <c r="B247" s="404"/>
      <c r="C247" s="353">
        <v>632783</v>
      </c>
      <c r="D247" s="353">
        <v>0</v>
      </c>
      <c r="E247" s="353">
        <v>0</v>
      </c>
      <c r="F247" s="353">
        <v>0</v>
      </c>
      <c r="G247" s="353">
        <v>0</v>
      </c>
      <c r="H247" s="353">
        <v>0</v>
      </c>
      <c r="I247" s="353">
        <v>0</v>
      </c>
      <c r="J247" s="353">
        <v>0</v>
      </c>
      <c r="K247" s="353">
        <v>0</v>
      </c>
      <c r="L247" s="354">
        <v>0</v>
      </c>
      <c r="M247" s="38"/>
      <c r="N247" s="38"/>
      <c r="O247" s="38"/>
      <c r="P247" s="38"/>
      <c r="Q247" s="38"/>
      <c r="R247" s="38"/>
      <c r="S247" s="38"/>
      <c r="T247" s="38"/>
      <c r="U247" s="38"/>
      <c r="V247" s="38"/>
      <c r="W247" s="38"/>
      <c r="X247" s="38"/>
      <c r="Y247" s="38"/>
      <c r="Z247" s="2"/>
    </row>
    <row r="248" spans="1:26" ht="12.75" customHeight="1">
      <c r="A248" s="403" t="s">
        <v>137</v>
      </c>
      <c r="B248" s="404"/>
      <c r="C248" s="353">
        <v>741533</v>
      </c>
      <c r="D248" s="353"/>
      <c r="E248" s="353">
        <v>911026</v>
      </c>
      <c r="F248" s="353">
        <v>0</v>
      </c>
      <c r="G248" s="353">
        <v>997119</v>
      </c>
      <c r="H248" s="353">
        <v>0</v>
      </c>
      <c r="I248" s="353">
        <v>1076900</v>
      </c>
      <c r="J248" s="353">
        <v>0</v>
      </c>
      <c r="K248" s="353">
        <v>1159700</v>
      </c>
      <c r="L248" s="354">
        <v>0</v>
      </c>
      <c r="M248" s="38"/>
      <c r="N248" s="38"/>
      <c r="O248" s="38"/>
      <c r="P248" s="38"/>
      <c r="Q248" s="38"/>
      <c r="R248" s="38"/>
      <c r="S248" s="38"/>
      <c r="T248" s="38"/>
      <c r="U248" s="38"/>
      <c r="V248" s="38"/>
      <c r="W248" s="38"/>
      <c r="X248" s="38"/>
      <c r="Y248" s="38"/>
      <c r="Z248" s="2"/>
    </row>
    <row r="249" spans="1:26" ht="12.75" customHeight="1">
      <c r="A249" s="413" t="s">
        <v>54</v>
      </c>
      <c r="B249" s="414"/>
      <c r="C249" s="356">
        <f>C245+C246+C247+C248</f>
        <v>12299595</v>
      </c>
      <c r="D249" s="356">
        <f aca="true" t="shared" si="13" ref="D249:L249">D245+D246+D247+D248</f>
        <v>427138</v>
      </c>
      <c r="E249" s="356">
        <f t="shared" si="13"/>
        <v>13926952</v>
      </c>
      <c r="F249" s="356">
        <f t="shared" si="13"/>
        <v>374000</v>
      </c>
      <c r="G249" s="356">
        <f t="shared" si="13"/>
        <v>16407142</v>
      </c>
      <c r="H249" s="356">
        <f t="shared" si="13"/>
        <v>495110</v>
      </c>
      <c r="I249" s="356">
        <f t="shared" si="13"/>
        <v>17568200</v>
      </c>
      <c r="J249" s="356">
        <f t="shared" si="13"/>
        <v>530500</v>
      </c>
      <c r="K249" s="356">
        <f t="shared" si="13"/>
        <v>18630000</v>
      </c>
      <c r="L249" s="356">
        <f t="shared" si="13"/>
        <v>565800</v>
      </c>
      <c r="M249" s="38"/>
      <c r="N249" s="38"/>
      <c r="O249" s="38"/>
      <c r="P249" s="38"/>
      <c r="Q249" s="38"/>
      <c r="R249" s="38"/>
      <c r="S249" s="38"/>
      <c r="T249" s="38"/>
      <c r="U249" s="38"/>
      <c r="V249" s="38"/>
      <c r="W249" s="38"/>
      <c r="X249" s="38"/>
      <c r="Y249" s="38"/>
      <c r="Z249" s="2"/>
    </row>
    <row r="250" spans="1:26" ht="27.75" customHeight="1" thickBot="1">
      <c r="A250" s="433" t="s">
        <v>216</v>
      </c>
      <c r="B250" s="434"/>
      <c r="C250" s="355" t="s">
        <v>41</v>
      </c>
      <c r="D250" s="355"/>
      <c r="E250" s="355" t="s">
        <v>41</v>
      </c>
      <c r="F250" s="355"/>
      <c r="G250" s="355" t="s">
        <v>41</v>
      </c>
      <c r="H250" s="355"/>
      <c r="I250" s="355" t="s">
        <v>41</v>
      </c>
      <c r="J250" s="355"/>
      <c r="K250" s="355" t="s">
        <v>41</v>
      </c>
      <c r="L250" s="357"/>
      <c r="M250" s="38"/>
      <c r="N250" s="38"/>
      <c r="O250" s="38"/>
      <c r="P250" s="38"/>
      <c r="Q250" s="38"/>
      <c r="R250" s="38"/>
      <c r="S250" s="38"/>
      <c r="T250" s="38"/>
      <c r="U250" s="38"/>
      <c r="V250" s="38"/>
      <c r="W250" s="38"/>
      <c r="X250" s="38"/>
      <c r="Y250" s="38"/>
      <c r="Z250" s="2"/>
    </row>
    <row r="251" spans="1:26" ht="12" customHeight="1">
      <c r="A251" s="37"/>
      <c r="B251" s="37"/>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2"/>
    </row>
    <row r="252" spans="1:26" ht="17.25" customHeight="1" thickBot="1">
      <c r="A252" s="365" t="s">
        <v>138</v>
      </c>
      <c r="B252" s="365"/>
      <c r="C252" s="365"/>
      <c r="D252" s="365"/>
      <c r="E252" s="365"/>
      <c r="F252" s="365"/>
      <c r="G252" s="365"/>
      <c r="H252" s="365"/>
      <c r="I252" s="365"/>
      <c r="J252" s="365"/>
      <c r="K252" s="365"/>
      <c r="L252" s="365"/>
      <c r="M252" s="365"/>
      <c r="N252" s="365"/>
      <c r="O252" s="133"/>
      <c r="P252" s="133"/>
      <c r="Q252" s="120"/>
      <c r="R252" s="120"/>
      <c r="S252" s="120"/>
      <c r="T252" s="120"/>
      <c r="U252" s="120"/>
      <c r="V252" s="120"/>
      <c r="W252" s="120"/>
      <c r="X252" s="120"/>
      <c r="Y252" s="120"/>
      <c r="Z252" s="120"/>
    </row>
    <row r="253" spans="1:26" ht="16.5" customHeight="1">
      <c r="A253" s="405" t="s">
        <v>84</v>
      </c>
      <c r="B253" s="399" t="s">
        <v>139</v>
      </c>
      <c r="C253" s="399" t="s">
        <v>221</v>
      </c>
      <c r="D253" s="399"/>
      <c r="E253" s="399"/>
      <c r="F253" s="399"/>
      <c r="G253" s="399" t="s">
        <v>141</v>
      </c>
      <c r="H253" s="399"/>
      <c r="I253" s="399"/>
      <c r="J253" s="399"/>
      <c r="K253" s="401" t="s">
        <v>142</v>
      </c>
      <c r="L253" s="401"/>
      <c r="M253" s="399" t="s">
        <v>143</v>
      </c>
      <c r="N253" s="399"/>
      <c r="O253" s="399" t="s">
        <v>233</v>
      </c>
      <c r="P253" s="400"/>
      <c r="Q253" s="384"/>
      <c r="R253" s="384"/>
      <c r="S253" s="384"/>
      <c r="T253" s="384"/>
      <c r="U253" s="384"/>
      <c r="V253" s="384"/>
      <c r="W253" s="384"/>
      <c r="X253" s="384"/>
      <c r="Y253" s="384"/>
      <c r="Z253" s="2"/>
    </row>
    <row r="254" spans="1:26" ht="15" customHeight="1">
      <c r="A254" s="406"/>
      <c r="B254" s="398"/>
      <c r="C254" s="398" t="s">
        <v>29</v>
      </c>
      <c r="D254" s="398"/>
      <c r="E254" s="398" t="s">
        <v>30</v>
      </c>
      <c r="F254" s="398"/>
      <c r="G254" s="398" t="s">
        <v>29</v>
      </c>
      <c r="H254" s="398"/>
      <c r="I254" s="398" t="s">
        <v>30</v>
      </c>
      <c r="J254" s="398"/>
      <c r="K254" s="398" t="s">
        <v>29</v>
      </c>
      <c r="L254" s="398" t="s">
        <v>144</v>
      </c>
      <c r="M254" s="398" t="s">
        <v>29</v>
      </c>
      <c r="N254" s="398" t="s">
        <v>144</v>
      </c>
      <c r="O254" s="398" t="s">
        <v>145</v>
      </c>
      <c r="P254" s="402" t="s">
        <v>146</v>
      </c>
      <c r="Q254" s="384"/>
      <c r="R254" s="384"/>
      <c r="S254" s="384"/>
      <c r="T254" s="384"/>
      <c r="U254" s="37"/>
      <c r="V254" s="37"/>
      <c r="W254" s="384"/>
      <c r="X254" s="384"/>
      <c r="Y254" s="37"/>
      <c r="Z254" s="375"/>
    </row>
    <row r="255" spans="1:26" ht="3.75" customHeight="1">
      <c r="A255" s="406"/>
      <c r="B255" s="398"/>
      <c r="C255" s="398"/>
      <c r="D255" s="398"/>
      <c r="E255" s="398"/>
      <c r="F255" s="398"/>
      <c r="G255" s="398"/>
      <c r="H255" s="398"/>
      <c r="I255" s="398"/>
      <c r="J255" s="398"/>
      <c r="K255" s="398"/>
      <c r="L255" s="398"/>
      <c r="M255" s="398"/>
      <c r="N255" s="398"/>
      <c r="O255" s="398"/>
      <c r="P255" s="402"/>
      <c r="Q255" s="384"/>
      <c r="R255" s="384"/>
      <c r="S255" s="384"/>
      <c r="T255" s="384"/>
      <c r="U255" s="37"/>
      <c r="V255" s="37"/>
      <c r="W255" s="384"/>
      <c r="X255" s="384"/>
      <c r="Y255" s="37"/>
      <c r="Z255" s="375"/>
    </row>
    <row r="256" spans="1:26" ht="15.75" customHeight="1">
      <c r="A256" s="406"/>
      <c r="B256" s="398"/>
      <c r="C256" s="398" t="s">
        <v>147</v>
      </c>
      <c r="D256" s="398" t="s">
        <v>148</v>
      </c>
      <c r="E256" s="398" t="s">
        <v>147</v>
      </c>
      <c r="F256" s="398" t="s">
        <v>148</v>
      </c>
      <c r="G256" s="398" t="s">
        <v>147</v>
      </c>
      <c r="H256" s="398" t="s">
        <v>148</v>
      </c>
      <c r="I256" s="398" t="s">
        <v>147</v>
      </c>
      <c r="J256" s="398" t="s">
        <v>148</v>
      </c>
      <c r="K256" s="398"/>
      <c r="L256" s="398"/>
      <c r="M256" s="398"/>
      <c r="N256" s="398"/>
      <c r="O256" s="398"/>
      <c r="P256" s="402"/>
      <c r="Q256" s="121"/>
      <c r="R256" s="121"/>
      <c r="S256" s="38"/>
      <c r="T256" s="38"/>
      <c r="U256" s="121"/>
      <c r="V256" s="37"/>
      <c r="W256" s="121"/>
      <c r="X256" s="121"/>
      <c r="Y256" s="37"/>
      <c r="Z256" s="375"/>
    </row>
    <row r="257" spans="1:26" ht="15.75" customHeight="1">
      <c r="A257" s="406"/>
      <c r="B257" s="398"/>
      <c r="C257" s="398"/>
      <c r="D257" s="398" t="s">
        <v>149</v>
      </c>
      <c r="E257" s="398"/>
      <c r="F257" s="398" t="s">
        <v>149</v>
      </c>
      <c r="G257" s="398"/>
      <c r="H257" s="398" t="s">
        <v>149</v>
      </c>
      <c r="I257" s="398"/>
      <c r="J257" s="398" t="s">
        <v>149</v>
      </c>
      <c r="K257" s="398"/>
      <c r="L257" s="398"/>
      <c r="M257" s="398"/>
      <c r="N257" s="398"/>
      <c r="O257" s="398"/>
      <c r="P257" s="402"/>
      <c r="Q257" s="121"/>
      <c r="R257" s="121"/>
      <c r="S257" s="121"/>
      <c r="T257" s="121"/>
      <c r="U257" s="121"/>
      <c r="V257" s="121"/>
      <c r="W257" s="121"/>
      <c r="X257" s="121"/>
      <c r="Y257" s="121"/>
      <c r="Z257" s="375"/>
    </row>
    <row r="258" spans="1:26" ht="15">
      <c r="A258" s="223">
        <v>1</v>
      </c>
      <c r="B258" s="218">
        <v>2</v>
      </c>
      <c r="C258" s="218">
        <v>3</v>
      </c>
      <c r="D258" s="218">
        <v>4</v>
      </c>
      <c r="E258" s="218">
        <v>5</v>
      </c>
      <c r="F258" s="218">
        <v>6</v>
      </c>
      <c r="G258" s="218">
        <v>7</v>
      </c>
      <c r="H258" s="218">
        <v>8</v>
      </c>
      <c r="I258" s="218">
        <v>9</v>
      </c>
      <c r="J258" s="218">
        <v>10</v>
      </c>
      <c r="K258" s="218">
        <v>11</v>
      </c>
      <c r="L258" s="219">
        <v>12</v>
      </c>
      <c r="M258" s="218">
        <v>13</v>
      </c>
      <c r="N258" s="218">
        <v>14</v>
      </c>
      <c r="O258" s="218">
        <v>15</v>
      </c>
      <c r="P258" s="224">
        <v>16</v>
      </c>
      <c r="Q258" s="111"/>
      <c r="R258" s="38"/>
      <c r="S258" s="38"/>
      <c r="T258" s="38"/>
      <c r="U258" s="111"/>
      <c r="V258" s="111"/>
      <c r="W258" s="111"/>
      <c r="X258" s="38"/>
      <c r="Y258" s="111"/>
      <c r="Z258" s="2"/>
    </row>
    <row r="259" spans="1:26" ht="15">
      <c r="A259" s="225">
        <v>1</v>
      </c>
      <c r="B259" s="220" t="s">
        <v>150</v>
      </c>
      <c r="C259" s="221">
        <v>3</v>
      </c>
      <c r="D259" s="221">
        <v>3</v>
      </c>
      <c r="E259" s="221">
        <v>0</v>
      </c>
      <c r="F259" s="221">
        <v>0</v>
      </c>
      <c r="G259" s="221">
        <v>3</v>
      </c>
      <c r="H259" s="221">
        <v>3</v>
      </c>
      <c r="I259" s="221">
        <v>0</v>
      </c>
      <c r="J259" s="221">
        <v>0</v>
      </c>
      <c r="K259" s="221">
        <v>3</v>
      </c>
      <c r="L259" s="221"/>
      <c r="M259" s="221">
        <v>3</v>
      </c>
      <c r="N259" s="221"/>
      <c r="O259" s="221">
        <v>3</v>
      </c>
      <c r="P259" s="226"/>
      <c r="Q259" s="111"/>
      <c r="R259" s="38"/>
      <c r="S259" s="38"/>
      <c r="T259" s="38"/>
      <c r="U259" s="111"/>
      <c r="V259" s="111"/>
      <c r="W259" s="111"/>
      <c r="X259" s="38"/>
      <c r="Y259" s="111"/>
      <c r="Z259" s="2"/>
    </row>
    <row r="260" spans="1:26" ht="15">
      <c r="A260" s="225">
        <v>2</v>
      </c>
      <c r="B260" s="220" t="s">
        <v>264</v>
      </c>
      <c r="C260" s="222">
        <v>3</v>
      </c>
      <c r="D260" s="219">
        <v>3</v>
      </c>
      <c r="E260" s="221">
        <v>0</v>
      </c>
      <c r="F260" s="221">
        <v>0</v>
      </c>
      <c r="G260" s="219">
        <v>3</v>
      </c>
      <c r="H260" s="219">
        <v>3</v>
      </c>
      <c r="I260" s="221">
        <v>0</v>
      </c>
      <c r="J260" s="221">
        <v>0</v>
      </c>
      <c r="K260" s="219">
        <v>3</v>
      </c>
      <c r="L260" s="219"/>
      <c r="M260" s="219">
        <v>3</v>
      </c>
      <c r="N260" s="219"/>
      <c r="O260" s="219">
        <v>3</v>
      </c>
      <c r="P260" s="227"/>
      <c r="Q260" s="111"/>
      <c r="R260" s="38"/>
      <c r="S260" s="38"/>
      <c r="T260" s="38"/>
      <c r="U260" s="111"/>
      <c r="V260" s="111"/>
      <c r="W260" s="111"/>
      <c r="X260" s="38"/>
      <c r="Y260" s="111"/>
      <c r="Z260" s="2"/>
    </row>
    <row r="261" spans="1:26" ht="15">
      <c r="A261" s="225">
        <v>3</v>
      </c>
      <c r="B261" s="220" t="s">
        <v>265</v>
      </c>
      <c r="C261" s="222">
        <v>7</v>
      </c>
      <c r="D261" s="219">
        <v>7</v>
      </c>
      <c r="E261" s="221">
        <v>0</v>
      </c>
      <c r="F261" s="221">
        <v>0</v>
      </c>
      <c r="G261" s="219">
        <v>7</v>
      </c>
      <c r="H261" s="219">
        <v>7</v>
      </c>
      <c r="I261" s="221">
        <v>0</v>
      </c>
      <c r="J261" s="221">
        <v>0</v>
      </c>
      <c r="K261" s="219">
        <v>7</v>
      </c>
      <c r="L261" s="219"/>
      <c r="M261" s="219">
        <v>7</v>
      </c>
      <c r="N261" s="219"/>
      <c r="O261" s="219">
        <v>7</v>
      </c>
      <c r="P261" s="227"/>
      <c r="Q261" s="111"/>
      <c r="R261" s="38"/>
      <c r="S261" s="38"/>
      <c r="T261" s="38"/>
      <c r="U261" s="111"/>
      <c r="V261" s="111"/>
      <c r="W261" s="111"/>
      <c r="X261" s="38"/>
      <c r="Y261" s="111"/>
      <c r="Z261" s="2"/>
    </row>
    <row r="262" spans="1:26" ht="15">
      <c r="A262" s="225">
        <v>4</v>
      </c>
      <c r="B262" s="220" t="s">
        <v>266</v>
      </c>
      <c r="C262" s="222">
        <v>212</v>
      </c>
      <c r="D262" s="219">
        <v>200.5</v>
      </c>
      <c r="E262" s="221">
        <v>0</v>
      </c>
      <c r="F262" s="221">
        <v>0</v>
      </c>
      <c r="G262" s="219">
        <v>212</v>
      </c>
      <c r="H262" s="219">
        <v>200.5</v>
      </c>
      <c r="I262" s="221">
        <v>0</v>
      </c>
      <c r="J262" s="221">
        <v>0</v>
      </c>
      <c r="K262" s="219">
        <v>212</v>
      </c>
      <c r="L262" s="219"/>
      <c r="M262" s="219">
        <v>212</v>
      </c>
      <c r="N262" s="219"/>
      <c r="O262" s="219">
        <v>212</v>
      </c>
      <c r="P262" s="227"/>
      <c r="Q262" s="111"/>
      <c r="R262" s="38"/>
      <c r="S262" s="38"/>
      <c r="T262" s="38"/>
      <c r="U262" s="111"/>
      <c r="V262" s="111"/>
      <c r="W262" s="111"/>
      <c r="X262" s="38"/>
      <c r="Y262" s="111"/>
      <c r="Z262" s="2"/>
    </row>
    <row r="263" spans="1:26" ht="15">
      <c r="A263" s="225">
        <v>5</v>
      </c>
      <c r="B263" s="220" t="s">
        <v>154</v>
      </c>
      <c r="C263" s="222">
        <v>30.5</v>
      </c>
      <c r="D263" s="219">
        <v>26</v>
      </c>
      <c r="E263" s="221">
        <v>0</v>
      </c>
      <c r="F263" s="221">
        <v>0</v>
      </c>
      <c r="G263" s="219">
        <v>30.5</v>
      </c>
      <c r="H263" s="219">
        <v>26</v>
      </c>
      <c r="I263" s="221">
        <v>0</v>
      </c>
      <c r="J263" s="221">
        <v>0</v>
      </c>
      <c r="K263" s="219">
        <v>30.5</v>
      </c>
      <c r="L263" s="219"/>
      <c r="M263" s="219">
        <v>30.5</v>
      </c>
      <c r="N263" s="219"/>
      <c r="O263" s="219">
        <v>30.5</v>
      </c>
      <c r="P263" s="227"/>
      <c r="Q263" s="111"/>
      <c r="R263" s="38"/>
      <c r="S263" s="38"/>
      <c r="T263" s="38"/>
      <c r="U263" s="111"/>
      <c r="V263" s="111"/>
      <c r="W263" s="111"/>
      <c r="X263" s="38"/>
      <c r="Y263" s="111"/>
      <c r="Z263" s="2"/>
    </row>
    <row r="264" spans="1:26" ht="15">
      <c r="A264" s="225">
        <v>6</v>
      </c>
      <c r="B264" s="220" t="s">
        <v>152</v>
      </c>
      <c r="C264" s="222">
        <v>2.5</v>
      </c>
      <c r="D264" s="219">
        <v>2.5</v>
      </c>
      <c r="E264" s="221">
        <v>0</v>
      </c>
      <c r="F264" s="221">
        <v>0</v>
      </c>
      <c r="G264" s="219">
        <v>2.5</v>
      </c>
      <c r="H264" s="219">
        <v>2.5</v>
      </c>
      <c r="I264" s="221">
        <v>0</v>
      </c>
      <c r="J264" s="221">
        <v>0</v>
      </c>
      <c r="K264" s="219">
        <v>2.5</v>
      </c>
      <c r="L264" s="219"/>
      <c r="M264" s="219">
        <v>2.5</v>
      </c>
      <c r="N264" s="219"/>
      <c r="O264" s="219">
        <v>2.5</v>
      </c>
      <c r="P264" s="227"/>
      <c r="Q264" s="111"/>
      <c r="R264" s="38"/>
      <c r="S264" s="38"/>
      <c r="T264" s="38"/>
      <c r="U264" s="111"/>
      <c r="V264" s="111"/>
      <c r="W264" s="111"/>
      <c r="X264" s="38"/>
      <c r="Y264" s="111"/>
      <c r="Z264" s="2"/>
    </row>
    <row r="265" spans="1:26" ht="15">
      <c r="A265" s="225">
        <v>7</v>
      </c>
      <c r="B265" s="220" t="s">
        <v>153</v>
      </c>
      <c r="C265" s="222">
        <v>1</v>
      </c>
      <c r="D265" s="219">
        <v>1</v>
      </c>
      <c r="E265" s="221">
        <v>0</v>
      </c>
      <c r="F265" s="221">
        <v>0</v>
      </c>
      <c r="G265" s="219">
        <v>1</v>
      </c>
      <c r="H265" s="219">
        <v>1</v>
      </c>
      <c r="I265" s="221">
        <v>0</v>
      </c>
      <c r="J265" s="221">
        <v>0</v>
      </c>
      <c r="K265" s="219">
        <v>1</v>
      </c>
      <c r="L265" s="219"/>
      <c r="M265" s="219">
        <v>1</v>
      </c>
      <c r="N265" s="219"/>
      <c r="O265" s="219">
        <v>1</v>
      </c>
      <c r="P265" s="227"/>
      <c r="Q265" s="111"/>
      <c r="R265" s="38"/>
      <c r="S265" s="38"/>
      <c r="T265" s="38"/>
      <c r="U265" s="111"/>
      <c r="V265" s="111"/>
      <c r="W265" s="111"/>
      <c r="X265" s="38"/>
      <c r="Y265" s="111"/>
      <c r="Z265" s="2"/>
    </row>
    <row r="266" spans="1:26" ht="19.5" customHeight="1">
      <c r="A266" s="228"/>
      <c r="B266" s="222" t="s">
        <v>54</v>
      </c>
      <c r="C266" s="222">
        <f>C259+C260+C261+C262+C263+C264+C265</f>
        <v>259</v>
      </c>
      <c r="D266" s="222">
        <f aca="true" t="shared" si="14" ref="D266:P266">D259+D260+D261+D262+D263+D264+D265</f>
        <v>243</v>
      </c>
      <c r="E266" s="222">
        <f t="shared" si="14"/>
        <v>0</v>
      </c>
      <c r="F266" s="222">
        <f t="shared" si="14"/>
        <v>0</v>
      </c>
      <c r="G266" s="222">
        <f t="shared" si="14"/>
        <v>259</v>
      </c>
      <c r="H266" s="222">
        <f t="shared" si="14"/>
        <v>243</v>
      </c>
      <c r="I266" s="222">
        <f t="shared" si="14"/>
        <v>0</v>
      </c>
      <c r="J266" s="222">
        <f t="shared" si="14"/>
        <v>0</v>
      </c>
      <c r="K266" s="222">
        <f t="shared" si="14"/>
        <v>259</v>
      </c>
      <c r="L266" s="222">
        <f t="shared" si="14"/>
        <v>0</v>
      </c>
      <c r="M266" s="222">
        <f t="shared" si="14"/>
        <v>259</v>
      </c>
      <c r="N266" s="222">
        <f t="shared" si="14"/>
        <v>0</v>
      </c>
      <c r="O266" s="222">
        <f t="shared" si="14"/>
        <v>259</v>
      </c>
      <c r="P266" s="229">
        <f t="shared" si="14"/>
        <v>0</v>
      </c>
      <c r="Q266" s="111"/>
      <c r="R266" s="38"/>
      <c r="S266" s="38"/>
      <c r="T266" s="38"/>
      <c r="U266" s="111"/>
      <c r="V266" s="111"/>
      <c r="W266" s="111"/>
      <c r="X266" s="38"/>
      <c r="Y266" s="111"/>
      <c r="Z266" s="2"/>
    </row>
    <row r="267" spans="1:26" ht="39" customHeight="1" thickBot="1">
      <c r="A267" s="230"/>
      <c r="B267" s="231" t="s">
        <v>155</v>
      </c>
      <c r="C267" s="232" t="s">
        <v>41</v>
      </c>
      <c r="D267" s="232" t="s">
        <v>41</v>
      </c>
      <c r="E267" s="232"/>
      <c r="F267" s="232"/>
      <c r="G267" s="232" t="s">
        <v>41</v>
      </c>
      <c r="H267" s="232" t="s">
        <v>41</v>
      </c>
      <c r="I267" s="232"/>
      <c r="J267" s="232"/>
      <c r="K267" s="232" t="s">
        <v>41</v>
      </c>
      <c r="L267" s="233"/>
      <c r="M267" s="232" t="s">
        <v>41</v>
      </c>
      <c r="N267" s="232"/>
      <c r="O267" s="232" t="s">
        <v>41</v>
      </c>
      <c r="P267" s="234"/>
      <c r="Q267" s="111"/>
      <c r="R267" s="38"/>
      <c r="S267" s="38"/>
      <c r="T267" s="38"/>
      <c r="U267" s="111"/>
      <c r="V267" s="111"/>
      <c r="W267" s="111"/>
      <c r="X267" s="38"/>
      <c r="Y267" s="111"/>
      <c r="Z267" s="2"/>
    </row>
    <row r="268" spans="1:26" ht="17.25" customHeight="1">
      <c r="A268" s="112"/>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row>
    <row r="269" spans="1:26" ht="15.75" customHeight="1">
      <c r="A269" s="365" t="s">
        <v>156</v>
      </c>
      <c r="B269" s="365"/>
      <c r="C269" s="365"/>
      <c r="D269" s="365"/>
      <c r="E269" s="365"/>
      <c r="F269" s="365"/>
      <c r="G269" s="365"/>
      <c r="H269" s="365"/>
      <c r="I269" s="365"/>
      <c r="J269" s="365"/>
      <c r="K269" s="365"/>
      <c r="L269" s="365"/>
      <c r="M269" s="365"/>
      <c r="N269" s="365"/>
      <c r="O269" s="120"/>
      <c r="P269" s="120"/>
      <c r="Q269" s="120"/>
      <c r="R269" s="120"/>
      <c r="S269" s="120"/>
      <c r="T269" s="120"/>
      <c r="U269" s="120"/>
      <c r="V269" s="120"/>
      <c r="W269" s="120"/>
      <c r="X269" s="120"/>
      <c r="Y269" s="120"/>
      <c r="Z269" s="120"/>
    </row>
    <row r="270" spans="1:26" ht="18" customHeight="1">
      <c r="A270" s="365" t="s">
        <v>234</v>
      </c>
      <c r="B270" s="365"/>
      <c r="C270" s="365"/>
      <c r="D270" s="365"/>
      <c r="E270" s="365"/>
      <c r="F270" s="365"/>
      <c r="G270" s="365"/>
      <c r="H270" s="365"/>
      <c r="I270" s="365"/>
      <c r="J270" s="365"/>
      <c r="K270" s="365"/>
      <c r="L270" s="365"/>
      <c r="M270" s="365"/>
      <c r="N270" s="365"/>
      <c r="O270" s="120"/>
      <c r="P270" s="120"/>
      <c r="Q270" s="120"/>
      <c r="R270" s="120"/>
      <c r="S270" s="120"/>
      <c r="T270" s="120"/>
      <c r="U270" s="120"/>
      <c r="V270" s="120"/>
      <c r="W270" s="120"/>
      <c r="X270" s="120"/>
      <c r="Y270" s="120"/>
      <c r="Z270" s="120"/>
    </row>
    <row r="271" spans="1:13" ht="13.5" customHeight="1">
      <c r="A271" s="39"/>
      <c r="L271" s="376" t="s">
        <v>56</v>
      </c>
      <c r="M271" s="376"/>
    </row>
    <row r="272" spans="1:60" ht="16.5" customHeight="1">
      <c r="A272" s="394" t="s">
        <v>158</v>
      </c>
      <c r="B272" s="395" t="s">
        <v>159</v>
      </c>
      <c r="C272" s="395" t="s">
        <v>160</v>
      </c>
      <c r="D272" s="395"/>
      <c r="E272" s="389" t="s">
        <v>221</v>
      </c>
      <c r="F272" s="389"/>
      <c r="G272" s="389"/>
      <c r="H272" s="389" t="s">
        <v>222</v>
      </c>
      <c r="I272" s="389"/>
      <c r="J272" s="389"/>
      <c r="K272" s="396" t="s">
        <v>223</v>
      </c>
      <c r="L272" s="396"/>
      <c r="M272" s="396"/>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c r="AY272" s="112"/>
      <c r="AZ272" s="112"/>
      <c r="BA272" s="112"/>
      <c r="BB272" s="112"/>
      <c r="BC272" s="112"/>
      <c r="BD272" s="112"/>
      <c r="BE272" s="112"/>
      <c r="BF272" s="112"/>
      <c r="BG272" s="112"/>
      <c r="BH272" s="2"/>
    </row>
    <row r="273" spans="1:60" ht="35.25" customHeight="1">
      <c r="A273" s="394"/>
      <c r="B273" s="395"/>
      <c r="C273" s="395"/>
      <c r="D273" s="395"/>
      <c r="E273" s="10" t="s">
        <v>29</v>
      </c>
      <c r="F273" s="10" t="s">
        <v>30</v>
      </c>
      <c r="G273" s="10" t="s">
        <v>161</v>
      </c>
      <c r="H273" s="10" t="s">
        <v>29</v>
      </c>
      <c r="I273" s="10" t="s">
        <v>30</v>
      </c>
      <c r="J273" s="10" t="s">
        <v>162</v>
      </c>
      <c r="K273" s="10" t="s">
        <v>29</v>
      </c>
      <c r="L273" s="124" t="s">
        <v>30</v>
      </c>
      <c r="M273" s="13" t="s">
        <v>163</v>
      </c>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c r="AY273" s="112"/>
      <c r="AZ273" s="112"/>
      <c r="BA273" s="112"/>
      <c r="BB273" s="112"/>
      <c r="BC273" s="112"/>
      <c r="BD273" s="112"/>
      <c r="BE273" s="112"/>
      <c r="BF273" s="112"/>
      <c r="BG273" s="112"/>
      <c r="BH273" s="2"/>
    </row>
    <row r="274" spans="1:60" ht="15">
      <c r="A274" s="100">
        <v>1</v>
      </c>
      <c r="B274" s="101">
        <v>2</v>
      </c>
      <c r="C274" s="397">
        <v>3</v>
      </c>
      <c r="D274" s="397"/>
      <c r="E274" s="101">
        <v>4</v>
      </c>
      <c r="F274" s="101">
        <v>5</v>
      </c>
      <c r="G274" s="101">
        <v>6</v>
      </c>
      <c r="H274" s="101">
        <v>7</v>
      </c>
      <c r="I274" s="101">
        <v>8</v>
      </c>
      <c r="J274" s="101">
        <v>9</v>
      </c>
      <c r="K274" s="101">
        <v>10</v>
      </c>
      <c r="L274" s="125">
        <v>11</v>
      </c>
      <c r="M274" s="102">
        <v>12</v>
      </c>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2"/>
      <c r="AP274" s="112"/>
      <c r="AQ274" s="112"/>
      <c r="AR274" s="112"/>
      <c r="AS274" s="112"/>
      <c r="AT274" s="112"/>
      <c r="AU274" s="112"/>
      <c r="AV274" s="112"/>
      <c r="AW274" s="112"/>
      <c r="AX274" s="112"/>
      <c r="AY274" s="112"/>
      <c r="AZ274" s="112"/>
      <c r="BA274" s="112"/>
      <c r="BB274" s="112"/>
      <c r="BC274" s="112"/>
      <c r="BD274" s="112"/>
      <c r="BE274" s="112"/>
      <c r="BF274" s="112"/>
      <c r="BG274" s="112"/>
      <c r="BH274" s="2"/>
    </row>
    <row r="275" spans="1:60" ht="14.25" customHeight="1">
      <c r="A275" s="126"/>
      <c r="B275" s="82"/>
      <c r="C275" s="389"/>
      <c r="D275" s="389"/>
      <c r="E275" s="82"/>
      <c r="F275" s="82"/>
      <c r="G275" s="127"/>
      <c r="H275" s="127"/>
      <c r="I275" s="127"/>
      <c r="J275" s="127"/>
      <c r="K275" s="127"/>
      <c r="L275" s="128"/>
      <c r="M275" s="129"/>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2"/>
    </row>
    <row r="276" spans="1:60" ht="15.75" customHeight="1" thickBot="1">
      <c r="A276" s="51"/>
      <c r="B276" s="84" t="s">
        <v>54</v>
      </c>
      <c r="C276" s="391"/>
      <c r="D276" s="391"/>
      <c r="E276" s="84"/>
      <c r="F276" s="84"/>
      <c r="G276" s="130"/>
      <c r="H276" s="130"/>
      <c r="I276" s="130"/>
      <c r="J276" s="130"/>
      <c r="K276" s="130"/>
      <c r="L276" s="131"/>
      <c r="M276" s="13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393"/>
      <c r="AK276" s="393"/>
      <c r="AL276" s="393"/>
      <c r="AM276" s="393"/>
      <c r="AN276" s="393"/>
      <c r="AO276" s="393"/>
      <c r="AP276" s="393"/>
      <c r="AQ276" s="393"/>
      <c r="AR276" s="393"/>
      <c r="AS276" s="393"/>
      <c r="AT276" s="393"/>
      <c r="AU276" s="393"/>
      <c r="AV276" s="393"/>
      <c r="AW276" s="393"/>
      <c r="AX276" s="393"/>
      <c r="AY276" s="393"/>
      <c r="AZ276" s="393"/>
      <c r="BA276" s="393"/>
      <c r="BB276" s="393"/>
      <c r="BC276" s="393"/>
      <c r="BD276" s="393"/>
      <c r="BE276" s="393"/>
      <c r="BF276" s="393"/>
      <c r="BG276" s="393"/>
      <c r="BH276" s="2"/>
    </row>
    <row r="277" spans="1:60" ht="21" customHeight="1">
      <c r="A277" s="54"/>
      <c r="B277" s="55"/>
      <c r="C277" s="54"/>
      <c r="D277" s="54"/>
      <c r="E277" s="54"/>
      <c r="F277" s="54"/>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54"/>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c r="BH277" s="2"/>
    </row>
    <row r="278" spans="1:60" ht="15.75" customHeight="1">
      <c r="A278" s="365" t="s">
        <v>235</v>
      </c>
      <c r="B278" s="365"/>
      <c r="C278" s="365"/>
      <c r="D278" s="365"/>
      <c r="E278" s="365"/>
      <c r="F278" s="365"/>
      <c r="G278" s="365"/>
      <c r="H278" s="365"/>
      <c r="I278" s="365"/>
      <c r="J278" s="365"/>
      <c r="K278" s="365"/>
      <c r="L278" s="365"/>
      <c r="M278" s="365"/>
      <c r="N278" s="365"/>
      <c r="O278" s="365"/>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33"/>
      <c r="AR278" s="133"/>
      <c r="AS278" s="133"/>
      <c r="AT278" s="133"/>
      <c r="AU278" s="133"/>
      <c r="AV278" s="133"/>
      <c r="AW278" s="133"/>
      <c r="AX278" s="133"/>
      <c r="AY278" s="133"/>
      <c r="AZ278" s="133"/>
      <c r="BA278" s="133"/>
      <c r="BB278" s="133"/>
      <c r="BC278" s="133"/>
      <c r="BD278" s="133"/>
      <c r="BE278" s="133"/>
      <c r="BF278" s="133"/>
      <c r="BG278" s="133"/>
      <c r="BH278" s="375"/>
    </row>
    <row r="279" spans="1:60" ht="16.5" customHeight="1">
      <c r="A279" s="112"/>
      <c r="B279" s="2"/>
      <c r="C279" s="2"/>
      <c r="D279" s="2"/>
      <c r="E279" s="2"/>
      <c r="F279" s="2"/>
      <c r="G279" s="2"/>
      <c r="H279" s="2"/>
      <c r="I279" s="2"/>
      <c r="J279" s="393" t="s">
        <v>56</v>
      </c>
      <c r="K279" s="393"/>
      <c r="L279" s="393"/>
      <c r="M279" s="393"/>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375"/>
    </row>
    <row r="280" spans="1:60" ht="16.5" customHeight="1">
      <c r="A280" s="394" t="s">
        <v>158</v>
      </c>
      <c r="B280" s="395" t="s">
        <v>159</v>
      </c>
      <c r="C280" s="395" t="s">
        <v>160</v>
      </c>
      <c r="D280" s="395"/>
      <c r="E280" s="389" t="s">
        <v>58</v>
      </c>
      <c r="F280" s="389"/>
      <c r="G280" s="389"/>
      <c r="H280" s="396" t="s">
        <v>225</v>
      </c>
      <c r="I280" s="396"/>
      <c r="J280" s="396"/>
      <c r="K280" s="112"/>
      <c r="L280" s="112"/>
      <c r="M280" s="112"/>
      <c r="N280" s="112"/>
      <c r="O280" s="112"/>
      <c r="P280" s="112"/>
      <c r="Q280" s="112"/>
      <c r="R280" s="112"/>
      <c r="S280" s="112"/>
      <c r="T280" s="112"/>
      <c r="U280" s="11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1:60" ht="34.5" customHeight="1">
      <c r="A281" s="394"/>
      <c r="B281" s="395"/>
      <c r="C281" s="395"/>
      <c r="D281" s="395"/>
      <c r="E281" s="10" t="s">
        <v>29</v>
      </c>
      <c r="F281" s="10" t="s">
        <v>30</v>
      </c>
      <c r="G281" s="10" t="s">
        <v>161</v>
      </c>
      <c r="H281" s="10" t="s">
        <v>29</v>
      </c>
      <c r="I281" s="10" t="s">
        <v>30</v>
      </c>
      <c r="J281" s="13" t="s">
        <v>162</v>
      </c>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2"/>
    </row>
    <row r="282" spans="1:60" ht="16.5" customHeight="1">
      <c r="A282" s="14">
        <v>1</v>
      </c>
      <c r="B282" s="15">
        <v>2</v>
      </c>
      <c r="C282" s="380">
        <v>3</v>
      </c>
      <c r="D282" s="380"/>
      <c r="E282" s="15">
        <v>4</v>
      </c>
      <c r="F282" s="15">
        <v>5</v>
      </c>
      <c r="G282" s="15">
        <v>6</v>
      </c>
      <c r="H282" s="15">
        <v>7</v>
      </c>
      <c r="I282" s="15">
        <v>8</v>
      </c>
      <c r="J282" s="16">
        <v>9</v>
      </c>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2"/>
    </row>
    <row r="283" spans="1:60" ht="12" customHeight="1">
      <c r="A283" s="126"/>
      <c r="B283" s="82"/>
      <c r="C283" s="389"/>
      <c r="D283" s="389"/>
      <c r="E283" s="82"/>
      <c r="F283" s="82"/>
      <c r="G283" s="127"/>
      <c r="H283" s="82"/>
      <c r="I283" s="82"/>
      <c r="J283" s="83"/>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2"/>
    </row>
    <row r="284" spans="1:60" ht="11.25" customHeight="1">
      <c r="A284" s="103"/>
      <c r="B284" s="42"/>
      <c r="C284" s="390"/>
      <c r="D284" s="390"/>
      <c r="E284" s="42"/>
      <c r="F284" s="42"/>
      <c r="G284" s="46"/>
      <c r="H284" s="42"/>
      <c r="I284" s="42"/>
      <c r="J284" s="85"/>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2"/>
    </row>
    <row r="285" spans="1:60" ht="16.5" customHeight="1" thickBot="1">
      <c r="A285" s="51"/>
      <c r="B285" s="84" t="s">
        <v>54</v>
      </c>
      <c r="C285" s="391"/>
      <c r="D285" s="391"/>
      <c r="E285" s="84"/>
      <c r="F285" s="84"/>
      <c r="G285" s="130"/>
      <c r="H285" s="84"/>
      <c r="I285" s="84"/>
      <c r="J285" s="89"/>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c r="BC285" s="112"/>
      <c r="BD285" s="112"/>
      <c r="BE285" s="112"/>
      <c r="BF285" s="112"/>
      <c r="BG285" s="112"/>
      <c r="BH285" s="2"/>
    </row>
    <row r="286" spans="1:60" ht="16.5" customHeight="1">
      <c r="A286" s="54"/>
      <c r="B286" s="55"/>
      <c r="C286" s="54"/>
      <c r="D286" s="54"/>
      <c r="E286" s="54"/>
      <c r="F286" s="54"/>
      <c r="G286" s="112"/>
      <c r="H286" s="54"/>
      <c r="I286" s="54"/>
      <c r="J286" s="54"/>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c r="BC286" s="112"/>
      <c r="BD286" s="112"/>
      <c r="BE286" s="112"/>
      <c r="BF286" s="112"/>
      <c r="BG286" s="112"/>
      <c r="BH286" s="2"/>
    </row>
    <row r="287" spans="1:60" ht="15.75" customHeight="1">
      <c r="A287" s="365" t="s">
        <v>236</v>
      </c>
      <c r="B287" s="365"/>
      <c r="C287" s="365"/>
      <c r="D287" s="365"/>
      <c r="E287" s="365"/>
      <c r="F287" s="365"/>
      <c r="G287" s="365"/>
      <c r="H287" s="365"/>
      <c r="I287" s="365"/>
      <c r="J287" s="365"/>
      <c r="K287" s="365"/>
      <c r="L287" s="365"/>
      <c r="M287" s="365"/>
      <c r="N287" s="365"/>
      <c r="O287" s="365"/>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c r="BG287" s="120"/>
      <c r="BH287" s="375"/>
    </row>
    <row r="288" spans="1:60" ht="16.5" customHeight="1">
      <c r="A288" s="112"/>
      <c r="B288" s="112"/>
      <c r="D288" s="2"/>
      <c r="E288" s="2"/>
      <c r="F288" s="2"/>
      <c r="G288" s="2"/>
      <c r="H288" s="2"/>
      <c r="I288" s="2"/>
      <c r="J288" s="2"/>
      <c r="K288" s="2"/>
      <c r="L288" s="2"/>
      <c r="M288" s="392" t="s">
        <v>56</v>
      </c>
      <c r="N288" s="39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375"/>
    </row>
    <row r="289" spans="1:61" ht="15.75" customHeight="1">
      <c r="A289" s="377" t="s">
        <v>166</v>
      </c>
      <c r="B289" s="374" t="s">
        <v>167</v>
      </c>
      <c r="C289" s="374" t="s">
        <v>168</v>
      </c>
      <c r="D289" s="382" t="s">
        <v>221</v>
      </c>
      <c r="E289" s="382"/>
      <c r="F289" s="382" t="s">
        <v>222</v>
      </c>
      <c r="G289" s="382"/>
      <c r="H289" s="382" t="s">
        <v>223</v>
      </c>
      <c r="I289" s="382"/>
      <c r="J289" s="382" t="s">
        <v>58</v>
      </c>
      <c r="K289" s="382"/>
      <c r="L289" s="383" t="s">
        <v>225</v>
      </c>
      <c r="M289" s="383"/>
      <c r="N289" s="38"/>
      <c r="O289" s="38"/>
      <c r="P289" s="38"/>
      <c r="Q289" s="38"/>
      <c r="R289" s="38"/>
      <c r="S289" s="38"/>
      <c r="T289" s="38"/>
      <c r="U289" s="38"/>
      <c r="V289" s="38"/>
      <c r="W289" s="38"/>
      <c r="X289" s="38"/>
      <c r="Y289" s="38"/>
      <c r="Z289" s="38"/>
      <c r="AA289" s="384"/>
      <c r="AB289" s="384"/>
      <c r="AC289" s="384"/>
      <c r="AD289" s="384"/>
      <c r="AE289" s="384"/>
      <c r="AF289" s="384"/>
      <c r="AG289" s="384"/>
      <c r="AH289" s="384"/>
      <c r="AI289" s="384"/>
      <c r="AJ289" s="384"/>
      <c r="AK289" s="384"/>
      <c r="AL289" s="384"/>
      <c r="AM289" s="384"/>
      <c r="AN289" s="384"/>
      <c r="AO289" s="384"/>
      <c r="AP289" s="384"/>
      <c r="AQ289" s="384"/>
      <c r="AR289" s="384"/>
      <c r="AS289" s="384"/>
      <c r="AT289" s="384"/>
      <c r="AU289" s="384"/>
      <c r="AV289" s="384"/>
      <c r="AW289" s="384"/>
      <c r="AX289" s="384"/>
      <c r="AY289" s="384"/>
      <c r="AZ289" s="384"/>
      <c r="BA289" s="384"/>
      <c r="BB289" s="384"/>
      <c r="BC289" s="384"/>
      <c r="BD289" s="384"/>
      <c r="BE289" s="384"/>
      <c r="BF289" s="384"/>
      <c r="BG289" s="384"/>
      <c r="BH289" s="384"/>
      <c r="BI289" s="111"/>
    </row>
    <row r="290" spans="1:61" ht="15.75" customHeight="1">
      <c r="A290" s="377"/>
      <c r="B290" s="374"/>
      <c r="C290" s="374"/>
      <c r="D290" s="369" t="s">
        <v>169</v>
      </c>
      <c r="E290" s="369" t="s">
        <v>170</v>
      </c>
      <c r="F290" s="369" t="s">
        <v>169</v>
      </c>
      <c r="G290" s="369" t="s">
        <v>170</v>
      </c>
      <c r="H290" s="369" t="s">
        <v>169</v>
      </c>
      <c r="I290" s="369" t="s">
        <v>170</v>
      </c>
      <c r="J290" s="369" t="s">
        <v>169</v>
      </c>
      <c r="K290" s="369" t="s">
        <v>170</v>
      </c>
      <c r="L290" s="369" t="s">
        <v>169</v>
      </c>
      <c r="M290" s="370" t="s">
        <v>170</v>
      </c>
      <c r="N290" s="38"/>
      <c r="O290" s="38"/>
      <c r="P290" s="38"/>
      <c r="Q290" s="38"/>
      <c r="R290" s="38"/>
      <c r="S290" s="38"/>
      <c r="T290" s="38"/>
      <c r="U290" s="38"/>
      <c r="V290" s="38"/>
      <c r="W290" s="38"/>
      <c r="X290" s="38"/>
      <c r="Y290" s="38"/>
      <c r="Z290" s="38"/>
      <c r="AA290" s="384"/>
      <c r="AB290" s="384"/>
      <c r="AC290" s="384"/>
      <c r="AD290" s="384"/>
      <c r="AE290" s="384"/>
      <c r="AF290" s="384"/>
      <c r="AG290" s="384"/>
      <c r="AH290" s="384"/>
      <c r="AI290" s="384"/>
      <c r="AJ290" s="384"/>
      <c r="AK290" s="384"/>
      <c r="AL290" s="384"/>
      <c r="AM290" s="384"/>
      <c r="AN290" s="384"/>
      <c r="AO290" s="384"/>
      <c r="AP290" s="384"/>
      <c r="AQ290" s="384"/>
      <c r="AR290" s="384"/>
      <c r="AS290" s="384"/>
      <c r="AT290" s="384"/>
      <c r="AU290" s="384"/>
      <c r="AV290" s="384"/>
      <c r="AW290" s="384"/>
      <c r="AX290" s="384"/>
      <c r="AY290" s="384"/>
      <c r="AZ290" s="384"/>
      <c r="BA290" s="384"/>
      <c r="BB290" s="384"/>
      <c r="BC290" s="384"/>
      <c r="BD290" s="384"/>
      <c r="BE290" s="384"/>
      <c r="BF290" s="384"/>
      <c r="BG290" s="384"/>
      <c r="BH290" s="384"/>
      <c r="BI290" s="111"/>
    </row>
    <row r="291" spans="1:61" ht="76.5" customHeight="1">
      <c r="A291" s="377"/>
      <c r="B291" s="374"/>
      <c r="C291" s="374"/>
      <c r="D291" s="374"/>
      <c r="E291" s="374"/>
      <c r="F291" s="374"/>
      <c r="G291" s="374"/>
      <c r="H291" s="374"/>
      <c r="I291" s="374"/>
      <c r="J291" s="374"/>
      <c r="K291" s="374"/>
      <c r="L291" s="374"/>
      <c r="M291" s="370"/>
      <c r="N291" s="38"/>
      <c r="O291" s="38"/>
      <c r="P291" s="38"/>
      <c r="Q291" s="38"/>
      <c r="R291" s="38"/>
      <c r="S291" s="38"/>
      <c r="T291" s="38"/>
      <c r="U291" s="38"/>
      <c r="V291" s="38"/>
      <c r="W291" s="38"/>
      <c r="X291" s="38"/>
      <c r="Y291" s="38"/>
      <c r="Z291" s="38"/>
      <c r="AA291" s="384"/>
      <c r="AB291" s="384"/>
      <c r="AC291" s="384"/>
      <c r="AD291" s="384"/>
      <c r="AE291" s="384"/>
      <c r="AF291" s="384"/>
      <c r="AG291" s="384"/>
      <c r="AH291" s="384"/>
      <c r="AI291" s="384"/>
      <c r="AJ291" s="384"/>
      <c r="AK291" s="384"/>
      <c r="AL291" s="384"/>
      <c r="AM291" s="384"/>
      <c r="AN291" s="384"/>
      <c r="AO291" s="384"/>
      <c r="AP291" s="384"/>
      <c r="AQ291" s="384"/>
      <c r="AR291" s="384"/>
      <c r="AS291" s="384"/>
      <c r="AT291" s="384"/>
      <c r="AU291" s="384"/>
      <c r="AV291" s="384"/>
      <c r="AW291" s="384"/>
      <c r="AX291" s="384"/>
      <c r="AY291" s="384"/>
      <c r="AZ291" s="384"/>
      <c r="BA291" s="384"/>
      <c r="BB291" s="384"/>
      <c r="BC291" s="384"/>
      <c r="BD291" s="384"/>
      <c r="BE291" s="384"/>
      <c r="BF291" s="384"/>
      <c r="BG291" s="384"/>
      <c r="BH291" s="384"/>
      <c r="BI291" s="111"/>
    </row>
    <row r="292" spans="1:61" ht="15.75" customHeight="1">
      <c r="A292" s="14">
        <v>1</v>
      </c>
      <c r="B292" s="15">
        <v>2</v>
      </c>
      <c r="C292" s="15">
        <v>3</v>
      </c>
      <c r="D292" s="15">
        <v>4</v>
      </c>
      <c r="E292" s="15">
        <v>5</v>
      </c>
      <c r="F292" s="15">
        <v>6</v>
      </c>
      <c r="G292" s="15">
        <v>7</v>
      </c>
      <c r="H292" s="15">
        <v>8</v>
      </c>
      <c r="I292" s="15">
        <v>9</v>
      </c>
      <c r="J292" s="15">
        <v>10</v>
      </c>
      <c r="K292" s="15">
        <v>11</v>
      </c>
      <c r="L292" s="15">
        <v>12</v>
      </c>
      <c r="M292" s="16">
        <v>13</v>
      </c>
      <c r="N292" s="38"/>
      <c r="O292" s="38"/>
      <c r="P292" s="38"/>
      <c r="Q292" s="38"/>
      <c r="R292" s="38"/>
      <c r="S292" s="38"/>
      <c r="T292" s="38"/>
      <c r="U292" s="38"/>
      <c r="V292" s="38"/>
      <c r="W292" s="38"/>
      <c r="X292" s="38"/>
      <c r="Y292" s="38"/>
      <c r="Z292" s="38"/>
      <c r="AA292" s="384"/>
      <c r="AB292" s="384"/>
      <c r="AC292" s="384"/>
      <c r="AD292" s="384"/>
      <c r="AE292" s="384"/>
      <c r="AF292" s="384"/>
      <c r="AG292" s="384"/>
      <c r="AH292" s="384"/>
      <c r="AI292" s="384"/>
      <c r="AJ292" s="384"/>
      <c r="AK292" s="384"/>
      <c r="AL292" s="384"/>
      <c r="AM292" s="384"/>
      <c r="AN292" s="384"/>
      <c r="AO292" s="384"/>
      <c r="AP292" s="384"/>
      <c r="AQ292" s="384"/>
      <c r="AR292" s="384"/>
      <c r="AS292" s="384"/>
      <c r="AT292" s="384"/>
      <c r="AU292" s="384"/>
      <c r="AV292" s="384"/>
      <c r="AW292" s="384"/>
      <c r="AX292" s="384"/>
      <c r="AY292" s="384"/>
      <c r="AZ292" s="384"/>
      <c r="BA292" s="384"/>
      <c r="BB292" s="384"/>
      <c r="BC292" s="384"/>
      <c r="BD292" s="384"/>
      <c r="BE292" s="384"/>
      <c r="BF292" s="384"/>
      <c r="BG292" s="384"/>
      <c r="BH292" s="384"/>
      <c r="BI292" s="111"/>
    </row>
    <row r="293" spans="1:61" ht="15.75" customHeight="1">
      <c r="A293" s="136"/>
      <c r="B293" s="137"/>
      <c r="C293" s="138"/>
      <c r="D293" s="138"/>
      <c r="E293" s="138"/>
      <c r="F293" s="138"/>
      <c r="G293" s="138"/>
      <c r="H293" s="138"/>
      <c r="I293" s="138"/>
      <c r="J293" s="138"/>
      <c r="K293" s="138"/>
      <c r="L293" s="134"/>
      <c r="M293" s="135"/>
      <c r="N293" s="38"/>
      <c r="O293" s="38"/>
      <c r="P293" s="38"/>
      <c r="Q293" s="38"/>
      <c r="R293" s="38"/>
      <c r="S293" s="38"/>
      <c r="T293" s="38"/>
      <c r="U293" s="38"/>
      <c r="V293" s="38"/>
      <c r="W293" s="38"/>
      <c r="X293" s="38"/>
      <c r="Y293" s="38"/>
      <c r="Z293" s="38"/>
      <c r="AA293" s="384"/>
      <c r="AB293" s="384"/>
      <c r="AC293" s="384"/>
      <c r="AD293" s="384"/>
      <c r="AE293" s="384"/>
      <c r="AF293" s="384"/>
      <c r="AG293" s="384"/>
      <c r="AH293" s="384"/>
      <c r="AI293" s="384"/>
      <c r="AJ293" s="384"/>
      <c r="AK293" s="384"/>
      <c r="AL293" s="384"/>
      <c r="AM293" s="384"/>
      <c r="AN293" s="384"/>
      <c r="AO293" s="384"/>
      <c r="AP293" s="384"/>
      <c r="AQ293" s="384"/>
      <c r="AR293" s="384"/>
      <c r="AS293" s="384"/>
      <c r="AT293" s="384"/>
      <c r="AU293" s="384"/>
      <c r="AV293" s="384"/>
      <c r="AW293" s="384"/>
      <c r="AX293" s="384"/>
      <c r="AY293" s="384"/>
      <c r="AZ293" s="384"/>
      <c r="BA293" s="384"/>
      <c r="BB293" s="384"/>
      <c r="BC293" s="384"/>
      <c r="BD293" s="384"/>
      <c r="BE293" s="384"/>
      <c r="BF293" s="384"/>
      <c r="BG293" s="384"/>
      <c r="BH293" s="384"/>
      <c r="BI293" s="111"/>
    </row>
    <row r="294" spans="1:61" ht="13.5" customHeight="1">
      <c r="A294" s="139"/>
      <c r="B294" s="116"/>
      <c r="C294" s="22"/>
      <c r="D294" s="22"/>
      <c r="E294" s="22"/>
      <c r="F294" s="22"/>
      <c r="G294" s="22"/>
      <c r="H294" s="22"/>
      <c r="I294" s="22"/>
      <c r="J294" s="22"/>
      <c r="K294" s="22"/>
      <c r="L294" s="140"/>
      <c r="M294" s="141"/>
      <c r="N294" s="38"/>
      <c r="O294" s="38"/>
      <c r="P294" s="38"/>
      <c r="Q294" s="38"/>
      <c r="R294" s="38"/>
      <c r="S294" s="38"/>
      <c r="T294" s="38"/>
      <c r="U294" s="38"/>
      <c r="V294" s="38"/>
      <c r="W294" s="38"/>
      <c r="X294" s="38"/>
      <c r="Y294" s="38"/>
      <c r="Z294" s="38"/>
      <c r="AA294" s="384"/>
      <c r="AB294" s="384"/>
      <c r="AC294" s="384"/>
      <c r="AD294" s="384"/>
      <c r="AE294" s="384"/>
      <c r="AF294" s="384"/>
      <c r="AG294" s="384"/>
      <c r="AH294" s="384"/>
      <c r="AI294" s="384"/>
      <c r="AJ294" s="384"/>
      <c r="AK294" s="384"/>
      <c r="AL294" s="384"/>
      <c r="AM294" s="384"/>
      <c r="AN294" s="384"/>
      <c r="AO294" s="384"/>
      <c r="AP294" s="384"/>
      <c r="AQ294" s="384"/>
      <c r="AR294" s="384"/>
      <c r="AS294" s="384"/>
      <c r="AT294" s="384"/>
      <c r="AU294" s="384"/>
      <c r="AV294" s="384"/>
      <c r="AW294" s="384"/>
      <c r="AX294" s="384"/>
      <c r="AY294" s="384"/>
      <c r="AZ294" s="384"/>
      <c r="BA294" s="384"/>
      <c r="BB294" s="384"/>
      <c r="BC294" s="384"/>
      <c r="BD294" s="384"/>
      <c r="BE294" s="384"/>
      <c r="BF294" s="384"/>
      <c r="BG294" s="384"/>
      <c r="BH294" s="384"/>
      <c r="BI294" s="111"/>
    </row>
    <row r="295" spans="1:61" ht="15.75" customHeight="1">
      <c r="A295" s="142"/>
      <c r="B295" s="143"/>
      <c r="C295" s="33"/>
      <c r="D295" s="33"/>
      <c r="E295" s="33"/>
      <c r="F295" s="33"/>
      <c r="G295" s="33"/>
      <c r="H295" s="33"/>
      <c r="I295" s="33"/>
      <c r="J295" s="33"/>
      <c r="K295" s="33"/>
      <c r="L295" s="144"/>
      <c r="M295" s="145"/>
      <c r="N295" s="38"/>
      <c r="O295" s="38"/>
      <c r="P295" s="38"/>
      <c r="Q295" s="38"/>
      <c r="R295" s="38"/>
      <c r="S295" s="38"/>
      <c r="T295" s="38"/>
      <c r="U295" s="38"/>
      <c r="V295" s="38"/>
      <c r="W295" s="38"/>
      <c r="X295" s="38"/>
      <c r="Y295" s="38"/>
      <c r="Z295" s="38"/>
      <c r="AA295" s="384"/>
      <c r="AB295" s="384"/>
      <c r="AC295" s="384"/>
      <c r="AD295" s="384"/>
      <c r="AE295" s="384"/>
      <c r="AF295" s="384"/>
      <c r="AG295" s="384"/>
      <c r="AH295" s="384"/>
      <c r="AI295" s="384"/>
      <c r="AJ295" s="384"/>
      <c r="AK295" s="384"/>
      <c r="AL295" s="384"/>
      <c r="AM295" s="384"/>
      <c r="AN295" s="384"/>
      <c r="AO295" s="384"/>
      <c r="AP295" s="384"/>
      <c r="AQ295" s="384"/>
      <c r="AR295" s="384"/>
      <c r="AS295" s="384"/>
      <c r="AT295" s="384"/>
      <c r="AU295" s="384"/>
      <c r="AV295" s="384"/>
      <c r="AW295" s="384"/>
      <c r="AX295" s="384"/>
      <c r="AY295" s="384"/>
      <c r="AZ295" s="384"/>
      <c r="BA295" s="384"/>
      <c r="BB295" s="384"/>
      <c r="BC295" s="384"/>
      <c r="BD295" s="384"/>
      <c r="BE295" s="384"/>
      <c r="BF295" s="384"/>
      <c r="BG295" s="384"/>
      <c r="BH295" s="384"/>
      <c r="BI295" s="111"/>
    </row>
    <row r="296" spans="1:60" ht="15">
      <c r="A296" s="112"/>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c r="AO296" s="133"/>
      <c r="AP296" s="133"/>
      <c r="AQ296" s="133"/>
      <c r="AR296" s="133"/>
      <c r="AS296" s="133"/>
      <c r="AT296" s="133"/>
      <c r="AU296" s="133"/>
      <c r="AV296" s="133"/>
      <c r="AW296" s="133"/>
      <c r="AX296" s="133"/>
      <c r="AY296" s="133"/>
      <c r="AZ296" s="133"/>
      <c r="BA296" s="133"/>
      <c r="BB296" s="133"/>
      <c r="BC296" s="133"/>
      <c r="BD296" s="133"/>
      <c r="BE296" s="133"/>
      <c r="BF296" s="133"/>
      <c r="BG296" s="133"/>
      <c r="BH296" s="112"/>
    </row>
    <row r="297" spans="1:60" ht="1.5" customHeight="1">
      <c r="A297" s="38"/>
      <c r="B297" s="6"/>
      <c r="C297" s="38"/>
      <c r="D297" s="38"/>
      <c r="E297" s="38"/>
      <c r="F297" s="38"/>
      <c r="G297" s="38"/>
      <c r="H297" s="38"/>
      <c r="I297" s="37"/>
      <c r="J297" s="37"/>
      <c r="K297" s="37"/>
      <c r="L297" s="38"/>
      <c r="M297" s="38"/>
      <c r="N297" s="38"/>
      <c r="O297" s="146"/>
      <c r="P297" s="146"/>
      <c r="Q297" s="146"/>
      <c r="R297" s="146"/>
      <c r="S297" s="146"/>
      <c r="T297" s="146"/>
      <c r="U297" s="146"/>
      <c r="V297" s="146"/>
      <c r="W297" s="146"/>
      <c r="X297" s="147"/>
      <c r="Y297" s="147"/>
      <c r="Z297" s="147"/>
      <c r="AA297" s="147"/>
      <c r="AB297" s="147"/>
      <c r="AC297" s="147"/>
      <c r="AD297" s="147"/>
      <c r="AE297" s="147"/>
      <c r="AF297" s="147"/>
      <c r="AG297" s="147"/>
      <c r="AH297" s="147"/>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12"/>
    </row>
    <row r="298" spans="1:60" ht="34.5" customHeight="1">
      <c r="A298" s="365" t="s">
        <v>258</v>
      </c>
      <c r="B298" s="365"/>
      <c r="C298" s="365"/>
      <c r="D298" s="365"/>
      <c r="E298" s="365"/>
      <c r="F298" s="365"/>
      <c r="G298" s="365"/>
      <c r="H298" s="365"/>
      <c r="I298" s="365"/>
      <c r="J298" s="365"/>
      <c r="K298" s="365"/>
      <c r="L298" s="365"/>
      <c r="M298" s="365"/>
      <c r="N298" s="365"/>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c r="AO298" s="133"/>
      <c r="AP298" s="133"/>
      <c r="AQ298" s="133"/>
      <c r="AR298" s="133"/>
      <c r="AS298" s="133"/>
      <c r="AT298" s="133"/>
      <c r="AU298" s="133"/>
      <c r="AV298" s="133"/>
      <c r="AW298" s="133"/>
      <c r="AX298" s="133"/>
      <c r="AY298" s="133"/>
      <c r="AZ298" s="133"/>
      <c r="BA298" s="133"/>
      <c r="BB298" s="133"/>
      <c r="BC298" s="133"/>
      <c r="BD298" s="133"/>
      <c r="BE298" s="133"/>
      <c r="BF298" s="133"/>
      <c r="BG298" s="133"/>
      <c r="BH298" s="375"/>
    </row>
    <row r="299" spans="1:60" ht="124.5" customHeight="1">
      <c r="A299" s="388" t="s">
        <v>267</v>
      </c>
      <c r="B299" s="388"/>
      <c r="C299" s="388"/>
      <c r="D299" s="388"/>
      <c r="E299" s="388"/>
      <c r="F299" s="388"/>
      <c r="G299" s="388"/>
      <c r="H299" s="388"/>
      <c r="I299" s="388"/>
      <c r="J299" s="388"/>
      <c r="K299" s="388"/>
      <c r="L299" s="388"/>
      <c r="M299" s="388"/>
      <c r="N299" s="388"/>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c r="BG299" s="120"/>
      <c r="BH299" s="375"/>
    </row>
    <row r="300" spans="1:60" ht="29.25" customHeight="1">
      <c r="A300" s="388"/>
      <c r="B300" s="388"/>
      <c r="C300" s="388"/>
      <c r="D300" s="388"/>
      <c r="E300" s="388"/>
      <c r="F300" s="388"/>
      <c r="G300" s="388"/>
      <c r="H300" s="388"/>
      <c r="I300" s="388"/>
      <c r="J300" s="388"/>
      <c r="K300" s="388"/>
      <c r="L300" s="388"/>
      <c r="M300" s="388"/>
      <c r="N300" s="388"/>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375"/>
    </row>
    <row r="301" spans="1:60" ht="0.75" customHeight="1">
      <c r="A301" s="388"/>
      <c r="B301" s="388"/>
      <c r="C301" s="388"/>
      <c r="D301" s="388"/>
      <c r="E301" s="388"/>
      <c r="F301" s="388"/>
      <c r="G301" s="388"/>
      <c r="H301" s="388"/>
      <c r="I301" s="388"/>
      <c r="J301" s="388"/>
      <c r="K301" s="388"/>
      <c r="L301" s="388"/>
      <c r="M301" s="388"/>
      <c r="N301" s="388"/>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375"/>
    </row>
    <row r="302" spans="1:60" ht="27.75" customHeight="1">
      <c r="A302" s="365" t="s">
        <v>237</v>
      </c>
      <c r="B302" s="365"/>
      <c r="C302" s="365"/>
      <c r="D302" s="365"/>
      <c r="E302" s="365"/>
      <c r="F302" s="365"/>
      <c r="G302" s="365"/>
      <c r="H302" s="365"/>
      <c r="I302" s="365"/>
      <c r="J302" s="365"/>
      <c r="K302" s="365"/>
      <c r="L302" s="365"/>
      <c r="M302" s="365"/>
      <c r="N302" s="365"/>
      <c r="O302" s="365"/>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375"/>
    </row>
    <row r="303" spans="1:60" ht="15">
      <c r="A303" s="149"/>
      <c r="B303" s="149"/>
      <c r="C303" s="149"/>
      <c r="D303" s="149"/>
      <c r="E303" s="149"/>
      <c r="F303" s="149"/>
      <c r="G303" s="149"/>
      <c r="H303" s="149"/>
      <c r="I303" s="149"/>
      <c r="J303" s="149"/>
      <c r="K303" s="149"/>
      <c r="L303" s="149"/>
      <c r="M303" s="149"/>
      <c r="N303" s="149"/>
      <c r="O303" s="149"/>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375"/>
    </row>
    <row r="304" spans="1:60" ht="12.75" customHeight="1">
      <c r="A304" s="365" t="s">
        <v>238</v>
      </c>
      <c r="B304" s="365"/>
      <c r="C304" s="365"/>
      <c r="D304" s="365"/>
      <c r="E304" s="365"/>
      <c r="F304" s="365"/>
      <c r="G304" s="365"/>
      <c r="H304" s="365"/>
      <c r="I304" s="365"/>
      <c r="J304" s="365"/>
      <c r="K304" s="365"/>
      <c r="L304" s="365"/>
      <c r="M304" s="365"/>
      <c r="N304" s="365"/>
      <c r="O304" s="365"/>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c r="AY304" s="120"/>
      <c r="AZ304" s="120"/>
      <c r="BA304" s="120"/>
      <c r="BB304" s="120"/>
      <c r="BC304" s="120"/>
      <c r="BD304" s="120"/>
      <c r="BE304" s="120"/>
      <c r="BF304" s="120"/>
      <c r="BG304" s="120"/>
      <c r="BH304" s="375"/>
    </row>
    <row r="305" spans="1:60" ht="16.5" customHeight="1">
      <c r="A305" s="112"/>
      <c r="B305" s="2"/>
      <c r="C305" s="2"/>
      <c r="D305" s="2"/>
      <c r="E305" s="2"/>
      <c r="F305" s="2"/>
      <c r="G305" s="2"/>
      <c r="H305" s="2"/>
      <c r="I305" s="2"/>
      <c r="J305" s="2"/>
      <c r="K305" s="2"/>
      <c r="L305" s="2"/>
      <c r="M305" s="376" t="s">
        <v>56</v>
      </c>
      <c r="N305" s="376"/>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375"/>
    </row>
    <row r="306" spans="1:60" ht="16.5" customHeight="1">
      <c r="A306" s="377" t="s">
        <v>175</v>
      </c>
      <c r="B306" s="374" t="s">
        <v>25</v>
      </c>
      <c r="C306" s="374" t="s">
        <v>176</v>
      </c>
      <c r="D306" s="374"/>
      <c r="E306" s="374" t="s">
        <v>177</v>
      </c>
      <c r="F306" s="374" t="s">
        <v>179</v>
      </c>
      <c r="G306" s="374"/>
      <c r="H306" s="374" t="s">
        <v>239</v>
      </c>
      <c r="I306" s="374"/>
      <c r="J306" s="374" t="s">
        <v>180</v>
      </c>
      <c r="K306" s="374"/>
      <c r="L306" s="382" t="s">
        <v>181</v>
      </c>
      <c r="M306" s="382"/>
      <c r="N306" s="378" t="s">
        <v>182</v>
      </c>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7"/>
      <c r="AU306" s="387"/>
      <c r="AV306" s="387"/>
      <c r="AW306" s="387"/>
      <c r="AX306" s="387"/>
      <c r="AY306" s="387"/>
      <c r="AZ306" s="387"/>
      <c r="BA306" s="387"/>
      <c r="BB306" s="387"/>
      <c r="BC306" s="387"/>
      <c r="BD306" s="384"/>
      <c r="BE306" s="384"/>
      <c r="BF306" s="384"/>
      <c r="BG306" s="384"/>
      <c r="BH306" s="2"/>
    </row>
    <row r="307" spans="1:60" ht="24" customHeight="1">
      <c r="A307" s="377"/>
      <c r="B307" s="374"/>
      <c r="C307" s="374"/>
      <c r="D307" s="374"/>
      <c r="E307" s="374"/>
      <c r="F307" s="374"/>
      <c r="G307" s="374"/>
      <c r="H307" s="374"/>
      <c r="I307" s="374"/>
      <c r="J307" s="374"/>
      <c r="K307" s="374"/>
      <c r="L307" s="382"/>
      <c r="M307" s="382"/>
      <c r="N307" s="37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7"/>
      <c r="AU307" s="387"/>
      <c r="AV307" s="387"/>
      <c r="AW307" s="387"/>
      <c r="AX307" s="387"/>
      <c r="AY307" s="387"/>
      <c r="AZ307" s="387"/>
      <c r="BA307" s="387"/>
      <c r="BB307" s="387"/>
      <c r="BC307" s="387"/>
      <c r="BD307" s="384"/>
      <c r="BE307" s="384"/>
      <c r="BF307" s="384"/>
      <c r="BG307" s="384"/>
      <c r="BH307" s="375"/>
    </row>
    <row r="308" spans="1:60" ht="68.25" customHeight="1">
      <c r="A308" s="377"/>
      <c r="B308" s="374"/>
      <c r="C308" s="374"/>
      <c r="D308" s="374"/>
      <c r="E308" s="374"/>
      <c r="F308" s="374"/>
      <c r="G308" s="374"/>
      <c r="H308" s="374"/>
      <c r="I308" s="374"/>
      <c r="J308" s="374"/>
      <c r="K308" s="374"/>
      <c r="L308" s="73" t="s">
        <v>183</v>
      </c>
      <c r="M308" s="73" t="s">
        <v>184</v>
      </c>
      <c r="N308" s="37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121"/>
      <c r="AP308" s="121"/>
      <c r="AQ308" s="121"/>
      <c r="AR308" s="121"/>
      <c r="AS308" s="121"/>
      <c r="AT308" s="387"/>
      <c r="AU308" s="387"/>
      <c r="AV308" s="387"/>
      <c r="AW308" s="387"/>
      <c r="AX308" s="387"/>
      <c r="AY308" s="387"/>
      <c r="AZ308" s="387"/>
      <c r="BA308" s="387"/>
      <c r="BB308" s="387"/>
      <c r="BC308" s="387"/>
      <c r="BD308" s="366"/>
      <c r="BE308" s="366"/>
      <c r="BF308" s="366"/>
      <c r="BG308" s="366"/>
      <c r="BH308" s="375"/>
    </row>
    <row r="309" spans="1:60" ht="16.5" customHeight="1">
      <c r="A309" s="14">
        <v>1</v>
      </c>
      <c r="B309" s="15">
        <v>2</v>
      </c>
      <c r="C309" s="380">
        <v>3</v>
      </c>
      <c r="D309" s="380"/>
      <c r="E309" s="15">
        <v>4</v>
      </c>
      <c r="F309" s="380">
        <v>5</v>
      </c>
      <c r="G309" s="380"/>
      <c r="H309" s="380">
        <v>6</v>
      </c>
      <c r="I309" s="380"/>
      <c r="J309" s="380">
        <v>7</v>
      </c>
      <c r="K309" s="380"/>
      <c r="L309" s="15">
        <v>8</v>
      </c>
      <c r="M309" s="15">
        <v>9</v>
      </c>
      <c r="N309" s="16">
        <v>10</v>
      </c>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4"/>
      <c r="AU309" s="384"/>
      <c r="AV309" s="384"/>
      <c r="AW309" s="384"/>
      <c r="AX309" s="384"/>
      <c r="AY309" s="384"/>
      <c r="AZ309" s="384"/>
      <c r="BA309" s="384"/>
      <c r="BB309" s="384"/>
      <c r="BC309" s="384"/>
      <c r="BD309" s="384"/>
      <c r="BE309" s="384"/>
      <c r="BF309" s="384"/>
      <c r="BG309" s="384"/>
      <c r="BH309" s="2"/>
    </row>
    <row r="310" spans="1:60" ht="15.75" customHeight="1">
      <c r="A310" s="150"/>
      <c r="B310" s="151"/>
      <c r="C310" s="371"/>
      <c r="D310" s="371"/>
      <c r="E310" s="151"/>
      <c r="F310" s="371"/>
      <c r="G310" s="371"/>
      <c r="H310" s="386"/>
      <c r="I310" s="386"/>
      <c r="J310" s="371"/>
      <c r="K310" s="371"/>
      <c r="L310" s="151"/>
      <c r="M310" s="151"/>
      <c r="N310" s="152"/>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7"/>
      <c r="AU310" s="37"/>
      <c r="AV310" s="37"/>
      <c r="AW310" s="37"/>
      <c r="AX310" s="37"/>
      <c r="AY310" s="37"/>
      <c r="AZ310" s="37"/>
      <c r="BA310" s="37"/>
      <c r="BB310" s="37"/>
      <c r="BC310" s="37"/>
      <c r="BD310" s="37"/>
      <c r="BE310" s="37"/>
      <c r="BF310" s="37"/>
      <c r="BG310" s="37"/>
      <c r="BH310" s="2"/>
    </row>
    <row r="311" spans="1:60" ht="15.75" customHeight="1">
      <c r="A311" s="139"/>
      <c r="B311" s="22"/>
      <c r="C311" s="371"/>
      <c r="D311" s="371"/>
      <c r="E311" s="22"/>
      <c r="F311" s="371"/>
      <c r="G311" s="371"/>
      <c r="H311" s="386"/>
      <c r="I311" s="386"/>
      <c r="J311" s="371"/>
      <c r="K311" s="371"/>
      <c r="L311" s="22"/>
      <c r="M311" s="22"/>
      <c r="N311" s="153"/>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4"/>
      <c r="AU311" s="384"/>
      <c r="AV311" s="384"/>
      <c r="AW311" s="384"/>
      <c r="AX311" s="384"/>
      <c r="AY311" s="384"/>
      <c r="AZ311" s="384"/>
      <c r="BA311" s="384"/>
      <c r="BB311" s="384"/>
      <c r="BC311" s="384"/>
      <c r="BD311" s="384"/>
      <c r="BE311" s="384"/>
      <c r="BF311" s="384"/>
      <c r="BG311" s="384"/>
      <c r="BH311" s="2"/>
    </row>
    <row r="312" spans="1:60" ht="23.25" customHeight="1" thickBot="1">
      <c r="A312" s="32"/>
      <c r="B312" s="73" t="s">
        <v>54</v>
      </c>
      <c r="C312" s="369"/>
      <c r="D312" s="369"/>
      <c r="E312" s="33"/>
      <c r="F312" s="369"/>
      <c r="G312" s="369"/>
      <c r="H312" s="385"/>
      <c r="I312" s="385"/>
      <c r="J312" s="369"/>
      <c r="K312" s="369"/>
      <c r="L312" s="33"/>
      <c r="M312" s="33"/>
      <c r="N312" s="154"/>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4"/>
      <c r="AU312" s="384"/>
      <c r="AV312" s="384"/>
      <c r="AW312" s="384"/>
      <c r="AX312" s="384"/>
      <c r="AY312" s="384"/>
      <c r="AZ312" s="384"/>
      <c r="BA312" s="384"/>
      <c r="BB312" s="384"/>
      <c r="BC312" s="384"/>
      <c r="BD312" s="384"/>
      <c r="BE312" s="384"/>
      <c r="BF312" s="384"/>
      <c r="BG312" s="384"/>
      <c r="BH312" s="2"/>
    </row>
    <row r="313" spans="1:60" ht="23.25" customHeight="1">
      <c r="A313" s="37"/>
      <c r="B313" s="38"/>
      <c r="C313" s="37"/>
      <c r="D313" s="37"/>
      <c r="E313" s="38"/>
      <c r="F313" s="37"/>
      <c r="G313" s="37"/>
      <c r="H313" s="155"/>
      <c r="I313" s="155"/>
      <c r="J313" s="37"/>
      <c r="K313" s="37"/>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7"/>
      <c r="AU313" s="37"/>
      <c r="AV313" s="37"/>
      <c r="AW313" s="37"/>
      <c r="AX313" s="37"/>
      <c r="AY313" s="37"/>
      <c r="AZ313" s="37"/>
      <c r="BA313" s="37"/>
      <c r="BB313" s="37"/>
      <c r="BC313" s="37"/>
      <c r="BD313" s="37"/>
      <c r="BE313" s="37"/>
      <c r="BF313" s="37"/>
      <c r="BG313" s="37"/>
      <c r="BH313" s="2"/>
    </row>
    <row r="314" spans="1:60" ht="16.5" customHeight="1">
      <c r="A314" s="365" t="s">
        <v>240</v>
      </c>
      <c r="B314" s="365"/>
      <c r="C314" s="365"/>
      <c r="D314" s="365"/>
      <c r="E314" s="365"/>
      <c r="F314" s="365"/>
      <c r="G314" s="365"/>
      <c r="H314" s="365"/>
      <c r="I314" s="365"/>
      <c r="J314" s="365"/>
      <c r="K314" s="365"/>
      <c r="L314" s="365"/>
      <c r="M314" s="365"/>
      <c r="N314" s="365"/>
      <c r="O314" s="365"/>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c r="AY314" s="120"/>
      <c r="AZ314" s="120"/>
      <c r="BA314" s="120"/>
      <c r="BB314" s="120"/>
      <c r="BC314" s="120"/>
      <c r="BD314" s="120"/>
      <c r="BE314" s="120"/>
      <c r="BF314" s="120"/>
      <c r="BG314" s="120"/>
      <c r="BH314" s="375"/>
    </row>
    <row r="315" spans="1:60" ht="14.25" customHeight="1">
      <c r="A315" s="112"/>
      <c r="B315" s="2"/>
      <c r="C315" s="2"/>
      <c r="D315" s="2"/>
      <c r="E315" s="2"/>
      <c r="F315" s="2"/>
      <c r="G315" s="2"/>
      <c r="H315" s="2"/>
      <c r="I315" s="2"/>
      <c r="J315" s="2"/>
      <c r="K315" s="2"/>
      <c r="L315" s="2"/>
      <c r="M315" s="376" t="s">
        <v>186</v>
      </c>
      <c r="N315" s="376"/>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375"/>
    </row>
    <row r="316" spans="1:60" ht="16.5" customHeight="1">
      <c r="A316" s="377" t="s">
        <v>175</v>
      </c>
      <c r="B316" s="374" t="s">
        <v>25</v>
      </c>
      <c r="C316" s="374"/>
      <c r="D316" s="382" t="s">
        <v>141</v>
      </c>
      <c r="E316" s="382"/>
      <c r="F316" s="382"/>
      <c r="G316" s="382"/>
      <c r="H316" s="382"/>
      <c r="I316" s="383" t="s">
        <v>142</v>
      </c>
      <c r="J316" s="383"/>
      <c r="K316" s="383"/>
      <c r="L316" s="383"/>
      <c r="M316" s="383"/>
      <c r="N316" s="383"/>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4"/>
      <c r="AN316" s="384"/>
      <c r="AO316" s="384"/>
      <c r="AP316" s="384"/>
      <c r="AQ316" s="384"/>
      <c r="AR316" s="384"/>
      <c r="AS316" s="384"/>
      <c r="AT316" s="384"/>
      <c r="AU316" s="384"/>
      <c r="AV316" s="384"/>
      <c r="AW316" s="384"/>
      <c r="AX316" s="384"/>
      <c r="AY316" s="384"/>
      <c r="AZ316" s="384"/>
      <c r="BA316" s="384"/>
      <c r="BB316" s="384"/>
      <c r="BC316" s="384"/>
      <c r="BD316" s="384"/>
      <c r="BE316" s="384"/>
      <c r="BF316" s="384"/>
      <c r="BG316" s="375"/>
      <c r="BH316" s="375"/>
    </row>
    <row r="317" spans="1:60" ht="62.25" customHeight="1">
      <c r="A317" s="377"/>
      <c r="B317" s="374"/>
      <c r="C317" s="374"/>
      <c r="D317" s="369" t="s">
        <v>187</v>
      </c>
      <c r="E317" s="369" t="s">
        <v>259</v>
      </c>
      <c r="F317" s="371" t="s">
        <v>189</v>
      </c>
      <c r="G317" s="371"/>
      <c r="H317" s="21" t="s">
        <v>190</v>
      </c>
      <c r="I317" s="369" t="s">
        <v>191</v>
      </c>
      <c r="J317" s="21" t="s">
        <v>241</v>
      </c>
      <c r="K317" s="371" t="s">
        <v>189</v>
      </c>
      <c r="L317" s="371"/>
      <c r="M317" s="370" t="s">
        <v>193</v>
      </c>
      <c r="N317" s="370"/>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75"/>
      <c r="BH317" s="375"/>
    </row>
    <row r="318" spans="1:60" ht="15.75" customHeight="1">
      <c r="A318" s="377"/>
      <c r="B318" s="374"/>
      <c r="C318" s="374"/>
      <c r="D318" s="369"/>
      <c r="E318" s="369"/>
      <c r="F318" s="369" t="s">
        <v>29</v>
      </c>
      <c r="G318" s="369" t="s">
        <v>30</v>
      </c>
      <c r="H318" s="369" t="s">
        <v>194</v>
      </c>
      <c r="I318" s="369"/>
      <c r="J318" s="369" t="s">
        <v>195</v>
      </c>
      <c r="K318" s="369" t="s">
        <v>29</v>
      </c>
      <c r="L318" s="369" t="s">
        <v>30</v>
      </c>
      <c r="M318" s="370"/>
      <c r="N318" s="370"/>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75"/>
      <c r="BH318" s="375"/>
    </row>
    <row r="319" spans="1:60" ht="9" customHeight="1">
      <c r="A319" s="377"/>
      <c r="B319" s="374"/>
      <c r="C319" s="374"/>
      <c r="D319" s="369"/>
      <c r="E319" s="369"/>
      <c r="F319" s="369"/>
      <c r="G319" s="369" t="s">
        <v>196</v>
      </c>
      <c r="H319" s="369"/>
      <c r="I319" s="369"/>
      <c r="J319" s="369"/>
      <c r="K319" s="369"/>
      <c r="L319" s="369" t="s">
        <v>196</v>
      </c>
      <c r="M319" s="370"/>
      <c r="N319" s="370"/>
      <c r="O319" s="38"/>
      <c r="P319" s="38"/>
      <c r="Q319" s="38"/>
      <c r="R319" s="38"/>
      <c r="S319" s="38"/>
      <c r="T319" s="38"/>
      <c r="U319" s="38"/>
      <c r="V319" s="38"/>
      <c r="W319" s="38"/>
      <c r="X319" s="38"/>
      <c r="Y319" s="38"/>
      <c r="Z319" s="38"/>
      <c r="AA319" s="38"/>
      <c r="AB319" s="38"/>
      <c r="AC319" s="38"/>
      <c r="AD319" s="38"/>
      <c r="AE319" s="38"/>
      <c r="AF319" s="38"/>
      <c r="AG319" s="38"/>
      <c r="AH319" s="121"/>
      <c r="AI319" s="121"/>
      <c r="AJ319" s="121"/>
      <c r="AK319" s="121"/>
      <c r="AL319" s="121"/>
      <c r="AM319" s="38"/>
      <c r="AN319" s="38"/>
      <c r="AO319" s="38"/>
      <c r="AP319" s="38"/>
      <c r="AQ319" s="38"/>
      <c r="AR319" s="121"/>
      <c r="AS319" s="121"/>
      <c r="AT319" s="121"/>
      <c r="AU319" s="121"/>
      <c r="AV319" s="121"/>
      <c r="AW319" s="38"/>
      <c r="AX319" s="38"/>
      <c r="AY319" s="38"/>
      <c r="AZ319" s="38"/>
      <c r="BA319" s="38"/>
      <c r="BB319" s="38"/>
      <c r="BC319" s="38"/>
      <c r="BD319" s="38"/>
      <c r="BE319" s="121"/>
      <c r="BF319" s="121"/>
      <c r="BG319" s="375"/>
      <c r="BH319" s="375"/>
    </row>
    <row r="320" spans="1:60" ht="16.5" customHeight="1">
      <c r="A320" s="14">
        <v>1</v>
      </c>
      <c r="B320" s="380">
        <v>2</v>
      </c>
      <c r="C320" s="380"/>
      <c r="D320" s="15">
        <v>3</v>
      </c>
      <c r="E320" s="15">
        <v>4</v>
      </c>
      <c r="F320" s="15">
        <v>5</v>
      </c>
      <c r="G320" s="15">
        <v>6</v>
      </c>
      <c r="H320" s="15">
        <v>7</v>
      </c>
      <c r="I320" s="15">
        <v>8</v>
      </c>
      <c r="J320" s="15">
        <v>9</v>
      </c>
      <c r="K320" s="15">
        <v>10</v>
      </c>
      <c r="L320" s="15">
        <v>11</v>
      </c>
      <c r="M320" s="381">
        <v>12</v>
      </c>
      <c r="N320" s="381"/>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75"/>
      <c r="BH320" s="375"/>
    </row>
    <row r="321" spans="1:60" ht="14.25" customHeight="1">
      <c r="A321" s="156"/>
      <c r="B321" s="379"/>
      <c r="C321" s="379"/>
      <c r="D321" s="22"/>
      <c r="E321" s="22"/>
      <c r="F321" s="157"/>
      <c r="G321" s="22"/>
      <c r="H321" s="22"/>
      <c r="I321" s="22"/>
      <c r="J321" s="22"/>
      <c r="K321" s="157"/>
      <c r="L321" s="157"/>
      <c r="M321" s="368"/>
      <c r="N321" s="36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75"/>
      <c r="BH321" s="375"/>
    </row>
    <row r="322" spans="1:60" ht="12.75" customHeight="1">
      <c r="A322" s="142"/>
      <c r="B322" s="369" t="s">
        <v>54</v>
      </c>
      <c r="C322" s="369"/>
      <c r="D322" s="33"/>
      <c r="E322" s="33"/>
      <c r="F322" s="158"/>
      <c r="G322" s="33"/>
      <c r="H322" s="33"/>
      <c r="I322" s="33"/>
      <c r="J322" s="33"/>
      <c r="K322" s="158"/>
      <c r="L322" s="158"/>
      <c r="M322" s="370"/>
      <c r="N322" s="370"/>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75"/>
      <c r="BH322" s="375"/>
    </row>
    <row r="323" spans="1:60" ht="15" customHeight="1">
      <c r="A323" s="112"/>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c r="AN323" s="123"/>
      <c r="AO323" s="123"/>
      <c r="AP323" s="123"/>
      <c r="AQ323" s="123"/>
      <c r="AR323" s="123"/>
      <c r="AS323" s="123"/>
      <c r="AT323" s="123"/>
      <c r="AU323" s="123"/>
      <c r="AV323" s="123"/>
      <c r="AW323" s="123"/>
      <c r="AX323" s="123"/>
      <c r="AY323" s="123"/>
      <c r="AZ323" s="123"/>
      <c r="BA323" s="123"/>
      <c r="BB323" s="123"/>
      <c r="BC323" s="123"/>
      <c r="BD323" s="123"/>
      <c r="BE323" s="123"/>
      <c r="BF323" s="123"/>
      <c r="BG323" s="123"/>
      <c r="BH323" s="375"/>
    </row>
    <row r="324" spans="1:60" ht="15.75" customHeight="1">
      <c r="A324" s="365" t="s">
        <v>242</v>
      </c>
      <c r="B324" s="365"/>
      <c r="C324" s="365"/>
      <c r="D324" s="365"/>
      <c r="E324" s="365"/>
      <c r="F324" s="365"/>
      <c r="G324" s="365"/>
      <c r="H324" s="365"/>
      <c r="I324" s="365"/>
      <c r="J324" s="365"/>
      <c r="K324" s="365"/>
      <c r="L324" s="365"/>
      <c r="M324" s="365"/>
      <c r="N324" s="365"/>
      <c r="O324" s="365"/>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c r="AY324" s="120"/>
      <c r="AZ324" s="120"/>
      <c r="BA324" s="120"/>
      <c r="BB324" s="120"/>
      <c r="BC324" s="120"/>
      <c r="BD324" s="120"/>
      <c r="BE324" s="120"/>
      <c r="BF324" s="120"/>
      <c r="BG324" s="120"/>
      <c r="BH324" s="375"/>
    </row>
    <row r="325" spans="1:60" ht="14.25" customHeight="1">
      <c r="A325" s="112"/>
      <c r="C325" s="2"/>
      <c r="D325" s="2"/>
      <c r="E325" s="2"/>
      <c r="F325" s="2"/>
      <c r="G325" s="2"/>
      <c r="H325" s="2"/>
      <c r="I325" s="2"/>
      <c r="J325" s="2"/>
      <c r="K325" s="2"/>
      <c r="L325" s="2"/>
      <c r="M325" s="376" t="s">
        <v>186</v>
      </c>
      <c r="N325" s="376"/>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375"/>
    </row>
    <row r="326" spans="1:60" ht="61.5" customHeight="1">
      <c r="A326" s="377" t="s">
        <v>175</v>
      </c>
      <c r="B326" s="374" t="s">
        <v>25</v>
      </c>
      <c r="C326" s="374" t="s">
        <v>176</v>
      </c>
      <c r="D326" s="374" t="s">
        <v>177</v>
      </c>
      <c r="E326" s="374" t="s">
        <v>199</v>
      </c>
      <c r="F326" s="374"/>
      <c r="G326" s="374" t="s">
        <v>270</v>
      </c>
      <c r="H326" s="374"/>
      <c r="I326" s="374" t="s">
        <v>271</v>
      </c>
      <c r="J326" s="374"/>
      <c r="K326" s="374" t="s">
        <v>201</v>
      </c>
      <c r="L326" s="374"/>
      <c r="M326" s="378" t="s">
        <v>202</v>
      </c>
      <c r="N326" s="37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row>
    <row r="327" spans="1:60" ht="43.5" customHeight="1">
      <c r="A327" s="377"/>
      <c r="B327" s="374"/>
      <c r="C327" s="374"/>
      <c r="D327" s="374"/>
      <c r="E327" s="374"/>
      <c r="F327" s="374"/>
      <c r="G327" s="374"/>
      <c r="H327" s="374"/>
      <c r="I327" s="374"/>
      <c r="J327" s="374"/>
      <c r="K327" s="374"/>
      <c r="L327" s="374"/>
      <c r="M327" s="378"/>
      <c r="N327" s="37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row>
    <row r="328" spans="1:60" ht="15" customHeight="1">
      <c r="A328" s="159">
        <v>1</v>
      </c>
      <c r="B328" s="160">
        <v>2</v>
      </c>
      <c r="C328" s="160">
        <v>3</v>
      </c>
      <c r="D328" s="160">
        <v>4</v>
      </c>
      <c r="E328" s="372">
        <v>5</v>
      </c>
      <c r="F328" s="372"/>
      <c r="G328" s="372">
        <v>6</v>
      </c>
      <c r="H328" s="372"/>
      <c r="I328" s="372">
        <v>7</v>
      </c>
      <c r="J328" s="372"/>
      <c r="K328" s="372">
        <v>8</v>
      </c>
      <c r="L328" s="372"/>
      <c r="M328" s="373">
        <v>9</v>
      </c>
      <c r="N328" s="373"/>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row>
    <row r="329" spans="1:60" ht="12.75" customHeight="1">
      <c r="A329" s="139"/>
      <c r="B329" s="22"/>
      <c r="C329" s="22"/>
      <c r="D329" s="22"/>
      <c r="E329" s="371"/>
      <c r="F329" s="371"/>
      <c r="G329" s="371"/>
      <c r="H329" s="371"/>
      <c r="I329" s="371"/>
      <c r="J329" s="371"/>
      <c r="K329" s="371"/>
      <c r="L329" s="371"/>
      <c r="M329" s="368"/>
      <c r="N329" s="36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row>
    <row r="330" spans="1:65" ht="15.75" customHeight="1" thickBot="1">
      <c r="A330" s="32"/>
      <c r="B330" s="73" t="s">
        <v>54</v>
      </c>
      <c r="C330" s="33"/>
      <c r="D330" s="33"/>
      <c r="E330" s="369"/>
      <c r="F330" s="369"/>
      <c r="G330" s="369"/>
      <c r="H330" s="369"/>
      <c r="I330" s="369"/>
      <c r="J330" s="369"/>
      <c r="K330" s="369"/>
      <c r="L330" s="369"/>
      <c r="M330" s="370"/>
      <c r="N330" s="370"/>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111"/>
      <c r="BJ330" s="111"/>
      <c r="BK330" s="111"/>
      <c r="BL330" s="111"/>
      <c r="BM330" s="111"/>
    </row>
    <row r="331" spans="1:65" ht="14.25">
      <c r="A331" s="37"/>
      <c r="B331" s="38"/>
      <c r="C331" s="38"/>
      <c r="D331" s="38"/>
      <c r="E331" s="37"/>
      <c r="F331" s="37"/>
      <c r="G331" s="37"/>
      <c r="H331" s="37"/>
      <c r="I331" s="37"/>
      <c r="J331" s="37"/>
      <c r="K331" s="37"/>
      <c r="L331" s="37"/>
      <c r="M331" s="37"/>
      <c r="N331" s="37"/>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111"/>
      <c r="BJ331" s="111"/>
      <c r="BK331" s="111"/>
      <c r="BL331" s="111"/>
      <c r="BM331" s="111"/>
    </row>
    <row r="332" spans="1:14" ht="31.5" customHeight="1">
      <c r="A332" s="365" t="s">
        <v>243</v>
      </c>
      <c r="B332" s="365"/>
      <c r="C332" s="365"/>
      <c r="D332" s="365"/>
      <c r="E332" s="365"/>
      <c r="F332" s="365"/>
      <c r="G332" s="365"/>
      <c r="H332" s="365"/>
      <c r="I332" s="365"/>
      <c r="J332" s="365"/>
      <c r="K332" s="365"/>
      <c r="L332" s="365"/>
      <c r="M332" s="365"/>
      <c r="N332" s="365"/>
    </row>
    <row r="333" spans="1:14" ht="15" customHeight="1">
      <c r="A333" s="365" t="s">
        <v>204</v>
      </c>
      <c r="B333" s="365"/>
      <c r="C333" s="365"/>
      <c r="D333" s="365"/>
      <c r="E333" s="365"/>
      <c r="F333" s="365"/>
      <c r="G333" s="365"/>
      <c r="H333" s="365"/>
      <c r="I333" s="365"/>
      <c r="J333" s="365"/>
      <c r="K333" s="365"/>
      <c r="L333" s="365"/>
      <c r="M333" s="365"/>
      <c r="N333" s="365"/>
    </row>
    <row r="334" spans="1:11" ht="15" customHeight="1">
      <c r="A334" s="2"/>
      <c r="B334" s="366"/>
      <c r="C334" s="366"/>
      <c r="D334" s="366"/>
      <c r="E334" s="366"/>
      <c r="F334" s="366"/>
      <c r="G334" s="366"/>
      <c r="H334" s="366"/>
      <c r="I334" s="366"/>
      <c r="J334" s="366"/>
      <c r="K334" s="2"/>
    </row>
    <row r="335" spans="1:15" ht="33.75" customHeight="1">
      <c r="A335" s="519" t="s">
        <v>268</v>
      </c>
      <c r="B335" s="519"/>
      <c r="C335" s="519"/>
      <c r="D335" s="519"/>
      <c r="E335" s="519"/>
      <c r="F335" s="519"/>
      <c r="G335" s="519"/>
      <c r="H335" s="519"/>
      <c r="I335" s="519"/>
      <c r="J335" s="519"/>
      <c r="K335" s="519"/>
      <c r="L335" s="519"/>
      <c r="M335" s="519"/>
      <c r="N335" s="519"/>
      <c r="O335" s="235"/>
    </row>
    <row r="336" spans="1:15" ht="132" customHeight="1">
      <c r="A336" s="392" t="s">
        <v>269</v>
      </c>
      <c r="B336" s="392"/>
      <c r="C336" s="392"/>
      <c r="D336" s="392"/>
      <c r="E336" s="392"/>
      <c r="F336" s="392"/>
      <c r="G336" s="392"/>
      <c r="H336" s="392"/>
      <c r="I336" s="392"/>
      <c r="J336" s="392"/>
      <c r="K336" s="392"/>
      <c r="L336" s="392"/>
      <c r="M336" s="392"/>
      <c r="N336" s="392"/>
      <c r="O336" s="392"/>
    </row>
    <row r="337" spans="1:11" ht="15">
      <c r="A337" s="2"/>
      <c r="B337" s="367"/>
      <c r="C337" s="367"/>
      <c r="D337" s="367"/>
      <c r="E337" s="367"/>
      <c r="F337" s="367"/>
      <c r="G337" s="367"/>
      <c r="H337" s="367"/>
      <c r="I337" s="367"/>
      <c r="J337" s="367"/>
      <c r="K337" s="2"/>
    </row>
    <row r="338" spans="1:11" ht="79.5" customHeight="1">
      <c r="A338" s="358" t="s">
        <v>218</v>
      </c>
      <c r="B338" s="358"/>
      <c r="C338" s="236"/>
      <c r="D338" s="237"/>
      <c r="E338" s="237"/>
      <c r="F338" s="238"/>
      <c r="G338" s="238"/>
      <c r="H338" s="359" t="s">
        <v>260</v>
      </c>
      <c r="I338" s="359"/>
      <c r="J338" s="238"/>
      <c r="K338" s="238"/>
    </row>
    <row r="339" spans="1:11" ht="23.25" customHeight="1">
      <c r="A339" s="361"/>
      <c r="B339" s="361"/>
      <c r="C339" s="239"/>
      <c r="D339" s="295" t="s">
        <v>209</v>
      </c>
      <c r="E339" s="296"/>
      <c r="F339" s="297"/>
      <c r="G339" s="298"/>
      <c r="H339" s="360" t="s">
        <v>210</v>
      </c>
      <c r="I339" s="360"/>
      <c r="J339" s="238"/>
      <c r="K339" s="238"/>
    </row>
    <row r="340" spans="1:11" ht="15.75" customHeight="1">
      <c r="A340" s="240"/>
      <c r="B340" s="240"/>
      <c r="C340" s="241"/>
      <c r="D340" s="241"/>
      <c r="E340" s="238"/>
      <c r="F340" s="238"/>
      <c r="G340" s="241"/>
      <c r="H340" s="242"/>
      <c r="I340" s="243"/>
      <c r="J340" s="238"/>
      <c r="K340" s="238"/>
    </row>
    <row r="341" spans="1:11" ht="8.25" customHeight="1">
      <c r="A341" s="240"/>
      <c r="B341" s="240"/>
      <c r="C341" s="241"/>
      <c r="D341" s="241"/>
      <c r="E341" s="238"/>
      <c r="F341" s="238"/>
      <c r="G341" s="241"/>
      <c r="H341" s="241"/>
      <c r="I341" s="238"/>
      <c r="J341" s="238"/>
      <c r="K341" s="238"/>
    </row>
    <row r="342" spans="1:11" ht="15.75" customHeight="1" hidden="1">
      <c r="A342" s="240"/>
      <c r="B342" s="240"/>
      <c r="C342" s="241"/>
      <c r="D342" s="241"/>
      <c r="E342" s="238"/>
      <c r="F342" s="238"/>
      <c r="G342" s="241"/>
      <c r="H342" s="241"/>
      <c r="I342" s="238"/>
      <c r="J342" s="238"/>
      <c r="K342" s="238"/>
    </row>
    <row r="343" spans="1:11" ht="15.75" customHeight="1" hidden="1">
      <c r="A343" s="240"/>
      <c r="B343" s="240"/>
      <c r="C343" s="241"/>
      <c r="D343" s="241"/>
      <c r="E343" s="238"/>
      <c r="F343" s="238"/>
      <c r="G343" s="241"/>
      <c r="H343" s="241"/>
      <c r="I343" s="238"/>
      <c r="J343" s="238"/>
      <c r="K343" s="238"/>
    </row>
    <row r="344" spans="1:11" ht="84.75" customHeight="1">
      <c r="A344" s="362" t="s">
        <v>211</v>
      </c>
      <c r="B344" s="362"/>
      <c r="C344" s="236"/>
      <c r="D344" s="237"/>
      <c r="E344" s="237"/>
      <c r="F344" s="238"/>
      <c r="G344" s="238"/>
      <c r="H344" s="363" t="s">
        <v>261</v>
      </c>
      <c r="I344" s="363"/>
      <c r="J344" s="363"/>
      <c r="K344" s="238"/>
    </row>
    <row r="345" spans="1:11" ht="43.5" customHeight="1">
      <c r="A345" s="236"/>
      <c r="B345" s="244"/>
      <c r="C345" s="239"/>
      <c r="D345" s="360" t="s">
        <v>209</v>
      </c>
      <c r="E345" s="360"/>
      <c r="F345" s="297"/>
      <c r="G345" s="298"/>
      <c r="H345" s="364" t="s">
        <v>210</v>
      </c>
      <c r="I345" s="364"/>
      <c r="J345" s="364"/>
      <c r="K345" s="238"/>
    </row>
    <row r="346" spans="1:11" ht="25.5">
      <c r="A346" s="245"/>
      <c r="B346" s="245"/>
      <c r="C346" s="245"/>
      <c r="D346" s="245"/>
      <c r="E346" s="238"/>
      <c r="F346" s="238"/>
      <c r="G346" s="238"/>
      <c r="H346" s="238"/>
      <c r="I346" s="238"/>
      <c r="J346" s="238"/>
      <c r="K346" s="238"/>
    </row>
  </sheetData>
  <sheetProtection selectLockedCells="1" selectUnlockedCells="1"/>
  <mergeCells count="539">
    <mergeCell ref="C18:D18"/>
    <mergeCell ref="E18:F18"/>
    <mergeCell ref="G18:J18"/>
    <mergeCell ref="K18:L18"/>
    <mergeCell ref="C19:D19"/>
    <mergeCell ref="E19:F19"/>
    <mergeCell ref="G19:J19"/>
    <mergeCell ref="K19:L19"/>
    <mergeCell ref="K1:N1"/>
    <mergeCell ref="K2:N2"/>
    <mergeCell ref="K3:N3"/>
    <mergeCell ref="K4:N4"/>
    <mergeCell ref="A7:N7"/>
    <mergeCell ref="A9:N9"/>
    <mergeCell ref="A31:N31"/>
    <mergeCell ref="A32:Q32"/>
    <mergeCell ref="A10:N10"/>
    <mergeCell ref="F11:I11"/>
    <mergeCell ref="A13:N13"/>
    <mergeCell ref="A14:N14"/>
    <mergeCell ref="F15:I15"/>
    <mergeCell ref="A22:N22"/>
    <mergeCell ref="A18:B18"/>
    <mergeCell ref="A19:B19"/>
    <mergeCell ref="A23:N23"/>
    <mergeCell ref="A25:N25"/>
    <mergeCell ref="A27:N27"/>
    <mergeCell ref="A28:Q28"/>
    <mergeCell ref="A29:N29"/>
    <mergeCell ref="A30:Q30"/>
    <mergeCell ref="A33:N33"/>
    <mergeCell ref="A35:N35"/>
    <mergeCell ref="A37:A39"/>
    <mergeCell ref="B37:B39"/>
    <mergeCell ref="C37:F37"/>
    <mergeCell ref="G37:J37"/>
    <mergeCell ref="K37:N37"/>
    <mergeCell ref="C38:C39"/>
    <mergeCell ref="K38:K39"/>
    <mergeCell ref="M59:M60"/>
    <mergeCell ref="D38:D39"/>
    <mergeCell ref="E38:E39"/>
    <mergeCell ref="L38:L39"/>
    <mergeCell ref="M38:M39"/>
    <mergeCell ref="A56:N56"/>
    <mergeCell ref="M57:N57"/>
    <mergeCell ref="G38:G39"/>
    <mergeCell ref="H38:H39"/>
    <mergeCell ref="I38:I39"/>
    <mergeCell ref="B66:F66"/>
    <mergeCell ref="A58:A60"/>
    <mergeCell ref="B58:F60"/>
    <mergeCell ref="G58:J58"/>
    <mergeCell ref="K58:N58"/>
    <mergeCell ref="G59:G60"/>
    <mergeCell ref="H59:H60"/>
    <mergeCell ref="I59:I60"/>
    <mergeCell ref="K59:K60"/>
    <mergeCell ref="L59:L60"/>
    <mergeCell ref="B67:F67"/>
    <mergeCell ref="B68:F68"/>
    <mergeCell ref="B69:F69"/>
    <mergeCell ref="B70:F70"/>
    <mergeCell ref="B71:F71"/>
    <mergeCell ref="B61:F61"/>
    <mergeCell ref="B62:F62"/>
    <mergeCell ref="B63:F63"/>
    <mergeCell ref="B64:F64"/>
    <mergeCell ref="B65:F65"/>
    <mergeCell ref="B72:F72"/>
    <mergeCell ref="B73:F73"/>
    <mergeCell ref="B74:F74"/>
    <mergeCell ref="A76:N76"/>
    <mergeCell ref="A78:N78"/>
    <mergeCell ref="M79:N79"/>
    <mergeCell ref="K80:N80"/>
    <mergeCell ref="C81:C82"/>
    <mergeCell ref="D81:D82"/>
    <mergeCell ref="K81:K82"/>
    <mergeCell ref="L81:L82"/>
    <mergeCell ref="M81:M82"/>
    <mergeCell ref="A100:N100"/>
    <mergeCell ref="E81:E82"/>
    <mergeCell ref="G81:G82"/>
    <mergeCell ref="H81:H82"/>
    <mergeCell ref="I81:I82"/>
    <mergeCell ref="M101:N101"/>
    <mergeCell ref="A80:A82"/>
    <mergeCell ref="B80:B82"/>
    <mergeCell ref="C80:F80"/>
    <mergeCell ref="G80:J80"/>
    <mergeCell ref="G103:G104"/>
    <mergeCell ref="H103:H104"/>
    <mergeCell ref="I103:I104"/>
    <mergeCell ref="K103:K104"/>
    <mergeCell ref="L103:L104"/>
    <mergeCell ref="M103:M104"/>
    <mergeCell ref="A110:N110"/>
    <mergeCell ref="M111:N111"/>
    <mergeCell ref="A102:A104"/>
    <mergeCell ref="B102:B104"/>
    <mergeCell ref="C102:F102"/>
    <mergeCell ref="G102:J102"/>
    <mergeCell ref="K102:N102"/>
    <mergeCell ref="C103:C104"/>
    <mergeCell ref="D103:D104"/>
    <mergeCell ref="E103:E104"/>
    <mergeCell ref="G112:J112"/>
    <mergeCell ref="K112:N112"/>
    <mergeCell ref="G113:G114"/>
    <mergeCell ref="H113:H114"/>
    <mergeCell ref="I113:I114"/>
    <mergeCell ref="K113:K114"/>
    <mergeCell ref="L113:L114"/>
    <mergeCell ref="M113:M114"/>
    <mergeCell ref="B115:F115"/>
    <mergeCell ref="B116:F116"/>
    <mergeCell ref="B117:F117"/>
    <mergeCell ref="B118:F118"/>
    <mergeCell ref="B119:F119"/>
    <mergeCell ref="A112:A114"/>
    <mergeCell ref="B112:F114"/>
    <mergeCell ref="B120:F120"/>
    <mergeCell ref="B121:F121"/>
    <mergeCell ref="B122:F122"/>
    <mergeCell ref="B123:F123"/>
    <mergeCell ref="B124:F124"/>
    <mergeCell ref="B125:F125"/>
    <mergeCell ref="B127:F127"/>
    <mergeCell ref="B128:F128"/>
    <mergeCell ref="B129:F129"/>
    <mergeCell ref="B126:F126"/>
    <mergeCell ref="B130:F130"/>
    <mergeCell ref="A132:N132"/>
    <mergeCell ref="M133:N133"/>
    <mergeCell ref="A134:A136"/>
    <mergeCell ref="B134:F136"/>
    <mergeCell ref="G134:J134"/>
    <mergeCell ref="K134:N134"/>
    <mergeCell ref="G135:G136"/>
    <mergeCell ref="H135:H136"/>
    <mergeCell ref="I135:I136"/>
    <mergeCell ref="K135:K136"/>
    <mergeCell ref="L135:L136"/>
    <mergeCell ref="D146:D147"/>
    <mergeCell ref="E146:E147"/>
    <mergeCell ref="G146:G147"/>
    <mergeCell ref="M135:M136"/>
    <mergeCell ref="B137:F137"/>
    <mergeCell ref="B138:F138"/>
    <mergeCell ref="B139:F139"/>
    <mergeCell ref="A141:N141"/>
    <mergeCell ref="A143:N143"/>
    <mergeCell ref="L146:L147"/>
    <mergeCell ref="M146:M147"/>
    <mergeCell ref="K153:L153"/>
    <mergeCell ref="M144:N144"/>
    <mergeCell ref="A145:A147"/>
    <mergeCell ref="B145:B147"/>
    <mergeCell ref="C145:F145"/>
    <mergeCell ref="G145:J145"/>
    <mergeCell ref="K145:N145"/>
    <mergeCell ref="C146:C147"/>
    <mergeCell ref="F155:F156"/>
    <mergeCell ref="G155:G156"/>
    <mergeCell ref="I155:I156"/>
    <mergeCell ref="J155:J156"/>
    <mergeCell ref="K155:K156"/>
    <mergeCell ref="H146:H147"/>
    <mergeCell ref="I146:I147"/>
    <mergeCell ref="K146:K147"/>
    <mergeCell ref="L166:N166"/>
    <mergeCell ref="B157:D157"/>
    <mergeCell ref="B158:D158"/>
    <mergeCell ref="B159:D159"/>
    <mergeCell ref="B160:D160"/>
    <mergeCell ref="A154:A156"/>
    <mergeCell ref="B154:D156"/>
    <mergeCell ref="E154:H154"/>
    <mergeCell ref="I154:L154"/>
    <mergeCell ref="E155:E156"/>
    <mergeCell ref="I167:I168"/>
    <mergeCell ref="A162:N162"/>
    <mergeCell ref="A164:N164"/>
    <mergeCell ref="N165:O165"/>
    <mergeCell ref="A166:A168"/>
    <mergeCell ref="B166:B168"/>
    <mergeCell ref="C166:C168"/>
    <mergeCell ref="D166:E168"/>
    <mergeCell ref="F166:H166"/>
    <mergeCell ref="I166:K166"/>
    <mergeCell ref="N167:N168"/>
    <mergeCell ref="D169:E169"/>
    <mergeCell ref="D170:E170"/>
    <mergeCell ref="J167:J168"/>
    <mergeCell ref="K167:K168"/>
    <mergeCell ref="L167:L168"/>
    <mergeCell ref="M167:M168"/>
    <mergeCell ref="F167:F168"/>
    <mergeCell ref="G167:G168"/>
    <mergeCell ref="H167:H168"/>
    <mergeCell ref="D171:E171"/>
    <mergeCell ref="D172:E173"/>
    <mergeCell ref="D174:E175"/>
    <mergeCell ref="D176:E176"/>
    <mergeCell ref="D177:E178"/>
    <mergeCell ref="D179:E179"/>
    <mergeCell ref="D180:E180"/>
    <mergeCell ref="D181:E181"/>
    <mergeCell ref="D182:E182"/>
    <mergeCell ref="D183:E183"/>
    <mergeCell ref="D184:E184"/>
    <mergeCell ref="D185:E187"/>
    <mergeCell ref="D188:E188"/>
    <mergeCell ref="D189:E189"/>
    <mergeCell ref="A191:N191"/>
    <mergeCell ref="L192:M192"/>
    <mergeCell ref="A193:A194"/>
    <mergeCell ref="B193:B194"/>
    <mergeCell ref="C193:C194"/>
    <mergeCell ref="D193:E194"/>
    <mergeCell ref="F193:H193"/>
    <mergeCell ref="I193:K193"/>
    <mergeCell ref="D195:E195"/>
    <mergeCell ref="D196:E196"/>
    <mergeCell ref="D197:E197"/>
    <mergeCell ref="D198:E199"/>
    <mergeCell ref="D200:E201"/>
    <mergeCell ref="A250:B250"/>
    <mergeCell ref="D202:E202"/>
    <mergeCell ref="D203:E204"/>
    <mergeCell ref="D205:E205"/>
    <mergeCell ref="D206:E206"/>
    <mergeCell ref="D207:E207"/>
    <mergeCell ref="D208:E208"/>
    <mergeCell ref="D209:E209"/>
    <mergeCell ref="D210:E210"/>
    <mergeCell ref="D211:E213"/>
    <mergeCell ref="D214:E214"/>
    <mergeCell ref="D215:E215"/>
    <mergeCell ref="D216:E216"/>
    <mergeCell ref="D217:E217"/>
    <mergeCell ref="D218:E218"/>
    <mergeCell ref="D219:E219"/>
    <mergeCell ref="D220:F220"/>
    <mergeCell ref="D221:E221"/>
    <mergeCell ref="D222:E222"/>
    <mergeCell ref="D223:E223"/>
    <mergeCell ref="D224:E224"/>
    <mergeCell ref="D225:E225"/>
    <mergeCell ref="D226:E226"/>
    <mergeCell ref="D227:E227"/>
    <mergeCell ref="D228:E228"/>
    <mergeCell ref="D229:E229"/>
    <mergeCell ref="D230:E230"/>
    <mergeCell ref="D231:E231"/>
    <mergeCell ref="D232:E232"/>
    <mergeCell ref="D233:E233"/>
    <mergeCell ref="D234:E234"/>
    <mergeCell ref="D235:E235"/>
    <mergeCell ref="D236:E236"/>
    <mergeCell ref="D237:E237"/>
    <mergeCell ref="A239:N239"/>
    <mergeCell ref="K240:L240"/>
    <mergeCell ref="A241:B243"/>
    <mergeCell ref="C241:D241"/>
    <mergeCell ref="E241:F241"/>
    <mergeCell ref="G241:H241"/>
    <mergeCell ref="I241:J241"/>
    <mergeCell ref="K241:L241"/>
    <mergeCell ref="K242:K243"/>
    <mergeCell ref="R241:U241"/>
    <mergeCell ref="V241:Y241"/>
    <mergeCell ref="C242:C243"/>
    <mergeCell ref="D242:D243"/>
    <mergeCell ref="E242:E243"/>
    <mergeCell ref="F242:F243"/>
    <mergeCell ref="G242:G243"/>
    <mergeCell ref="H242:H243"/>
    <mergeCell ref="I242:I243"/>
    <mergeCell ref="J242:J243"/>
    <mergeCell ref="L242:L243"/>
    <mergeCell ref="Z242:Z243"/>
    <mergeCell ref="A244:B244"/>
    <mergeCell ref="A249:B249"/>
    <mergeCell ref="A245:B245"/>
    <mergeCell ref="A246:B246"/>
    <mergeCell ref="A247:B247"/>
    <mergeCell ref="A248:B248"/>
    <mergeCell ref="W253:Y253"/>
    <mergeCell ref="A252:N252"/>
    <mergeCell ref="A253:A257"/>
    <mergeCell ref="B253:B257"/>
    <mergeCell ref="C253:F253"/>
    <mergeCell ref="C254:D255"/>
    <mergeCell ref="E254:F255"/>
    <mergeCell ref="M254:M257"/>
    <mergeCell ref="E256:E257"/>
    <mergeCell ref="F256:F257"/>
    <mergeCell ref="N254:N257"/>
    <mergeCell ref="G254:H255"/>
    <mergeCell ref="K254:K257"/>
    <mergeCell ref="L254:L257"/>
    <mergeCell ref="W254:X254"/>
    <mergeCell ref="G253:J253"/>
    <mergeCell ref="K253:L253"/>
    <mergeCell ref="M253:N253"/>
    <mergeCell ref="P254:P257"/>
    <mergeCell ref="I254:J255"/>
    <mergeCell ref="Z256:Z257"/>
    <mergeCell ref="O253:P253"/>
    <mergeCell ref="Q253:T253"/>
    <mergeCell ref="U253:V253"/>
    <mergeCell ref="Z254:Z255"/>
    <mergeCell ref="Q255:R255"/>
    <mergeCell ref="S255:T255"/>
    <mergeCell ref="W255:X255"/>
    <mergeCell ref="Q254:R254"/>
    <mergeCell ref="S254:T254"/>
    <mergeCell ref="A269:N269"/>
    <mergeCell ref="A270:N270"/>
    <mergeCell ref="G256:G257"/>
    <mergeCell ref="H256:H257"/>
    <mergeCell ref="I256:I257"/>
    <mergeCell ref="J256:J257"/>
    <mergeCell ref="C256:C257"/>
    <mergeCell ref="D256:D257"/>
    <mergeCell ref="O254:O257"/>
    <mergeCell ref="AP276:AU276"/>
    <mergeCell ref="AV276:BB276"/>
    <mergeCell ref="L271:M271"/>
    <mergeCell ref="A272:A273"/>
    <mergeCell ref="B272:B273"/>
    <mergeCell ref="C272:D273"/>
    <mergeCell ref="E272:G272"/>
    <mergeCell ref="H272:J272"/>
    <mergeCell ref="K272:M272"/>
    <mergeCell ref="E280:G280"/>
    <mergeCell ref="H280:J280"/>
    <mergeCell ref="C274:D274"/>
    <mergeCell ref="C275:D275"/>
    <mergeCell ref="C276:D276"/>
    <mergeCell ref="AJ276:AO276"/>
    <mergeCell ref="BH287:BH288"/>
    <mergeCell ref="M288:N288"/>
    <mergeCell ref="BC276:BG276"/>
    <mergeCell ref="A278:O278"/>
    <mergeCell ref="BH278:BH279"/>
    <mergeCell ref="J279:K279"/>
    <mergeCell ref="L279:M279"/>
    <mergeCell ref="A280:A281"/>
    <mergeCell ref="B280:B281"/>
    <mergeCell ref="C280:D281"/>
    <mergeCell ref="C282:D282"/>
    <mergeCell ref="C283:D283"/>
    <mergeCell ref="C284:D284"/>
    <mergeCell ref="C285:D285"/>
    <mergeCell ref="A287:O287"/>
    <mergeCell ref="K290:K291"/>
    <mergeCell ref="J289:K289"/>
    <mergeCell ref="L289:M289"/>
    <mergeCell ref="H290:H291"/>
    <mergeCell ref="A289:A291"/>
    <mergeCell ref="B289:B291"/>
    <mergeCell ref="C289:C291"/>
    <mergeCell ref="D289:E289"/>
    <mergeCell ref="F289:G289"/>
    <mergeCell ref="H289:I289"/>
    <mergeCell ref="D290:D291"/>
    <mergeCell ref="E290:E291"/>
    <mergeCell ref="F290:F291"/>
    <mergeCell ref="G290:G291"/>
    <mergeCell ref="I290:I291"/>
    <mergeCell ref="AA289:AM289"/>
    <mergeCell ref="AN289:AY289"/>
    <mergeCell ref="AZ289:BH291"/>
    <mergeCell ref="L290:L291"/>
    <mergeCell ref="M290:M291"/>
    <mergeCell ref="AA290:AE290"/>
    <mergeCell ref="AF290:AI290"/>
    <mergeCell ref="AJ290:AM291"/>
    <mergeCell ref="AR290:AT290"/>
    <mergeCell ref="AU290:AY291"/>
    <mergeCell ref="AA291:AE291"/>
    <mergeCell ref="AF291:AI291"/>
    <mergeCell ref="AN291:AQ291"/>
    <mergeCell ref="AR291:AT291"/>
    <mergeCell ref="AN290:AQ290"/>
    <mergeCell ref="J290:J291"/>
    <mergeCell ref="AU293:AY293"/>
    <mergeCell ref="AZ293:BH293"/>
    <mergeCell ref="AA292:AE292"/>
    <mergeCell ref="AF292:AI292"/>
    <mergeCell ref="AJ292:AM292"/>
    <mergeCell ref="AN292:AQ292"/>
    <mergeCell ref="AR292:AT292"/>
    <mergeCell ref="AU292:AY292"/>
    <mergeCell ref="AJ294:AM294"/>
    <mergeCell ref="AN294:AQ294"/>
    <mergeCell ref="AR294:AT294"/>
    <mergeCell ref="AU294:AY294"/>
    <mergeCell ref="AZ292:BH292"/>
    <mergeCell ref="AA293:AE293"/>
    <mergeCell ref="AF293:AI293"/>
    <mergeCell ref="AJ293:AM293"/>
    <mergeCell ref="AN293:AQ293"/>
    <mergeCell ref="AR293:AT293"/>
    <mergeCell ref="AZ294:BH294"/>
    <mergeCell ref="AA295:AE295"/>
    <mergeCell ref="AF295:AI295"/>
    <mergeCell ref="AJ295:AM295"/>
    <mergeCell ref="AN295:AQ295"/>
    <mergeCell ref="AR295:AT295"/>
    <mergeCell ref="AU295:AY295"/>
    <mergeCell ref="AZ295:BH295"/>
    <mergeCell ref="AA294:AE294"/>
    <mergeCell ref="AF294:AI294"/>
    <mergeCell ref="A298:N298"/>
    <mergeCell ref="BH298:BH305"/>
    <mergeCell ref="A302:O302"/>
    <mergeCell ref="A304:O304"/>
    <mergeCell ref="M305:N305"/>
    <mergeCell ref="A299:N301"/>
    <mergeCell ref="A306:A308"/>
    <mergeCell ref="B306:B308"/>
    <mergeCell ref="C306:D308"/>
    <mergeCell ref="E306:E308"/>
    <mergeCell ref="BD307:BG307"/>
    <mergeCell ref="F306:G308"/>
    <mergeCell ref="H306:I308"/>
    <mergeCell ref="J306:K308"/>
    <mergeCell ref="L306:M307"/>
    <mergeCell ref="BH307:BH308"/>
    <mergeCell ref="AT308:AW308"/>
    <mergeCell ref="AX308:BC308"/>
    <mergeCell ref="BD308:BG308"/>
    <mergeCell ref="N306:N308"/>
    <mergeCell ref="AT306:BC306"/>
    <mergeCell ref="BD306:BG306"/>
    <mergeCell ref="AT307:AW307"/>
    <mergeCell ref="AX307:BC307"/>
    <mergeCell ref="BD309:BG309"/>
    <mergeCell ref="C310:D310"/>
    <mergeCell ref="F310:G310"/>
    <mergeCell ref="H310:I310"/>
    <mergeCell ref="J310:K310"/>
    <mergeCell ref="C309:D309"/>
    <mergeCell ref="F309:G309"/>
    <mergeCell ref="H309:I309"/>
    <mergeCell ref="J309:K309"/>
    <mergeCell ref="H311:I311"/>
    <mergeCell ref="J311:K311"/>
    <mergeCell ref="AT311:AW311"/>
    <mergeCell ref="AX311:BC311"/>
    <mergeCell ref="AT309:AW309"/>
    <mergeCell ref="AX309:BC309"/>
    <mergeCell ref="BD311:BG311"/>
    <mergeCell ref="C312:D312"/>
    <mergeCell ref="F312:G312"/>
    <mergeCell ref="H312:I312"/>
    <mergeCell ref="J312:K312"/>
    <mergeCell ref="AT312:AW312"/>
    <mergeCell ref="AX312:BC312"/>
    <mergeCell ref="BD312:BG312"/>
    <mergeCell ref="C311:D311"/>
    <mergeCell ref="F311:G311"/>
    <mergeCell ref="A314:O314"/>
    <mergeCell ref="BH314:BH315"/>
    <mergeCell ref="M315:N315"/>
    <mergeCell ref="A316:A319"/>
    <mergeCell ref="B316:C319"/>
    <mergeCell ref="D316:H316"/>
    <mergeCell ref="I316:N316"/>
    <mergeCell ref="AM316:BF316"/>
    <mergeCell ref="BG316:BH316"/>
    <mergeCell ref="D317:D319"/>
    <mergeCell ref="G318:G319"/>
    <mergeCell ref="H318:H319"/>
    <mergeCell ref="J318:J319"/>
    <mergeCell ref="K318:K319"/>
    <mergeCell ref="L318:L319"/>
    <mergeCell ref="BG318:BH319"/>
    <mergeCell ref="B320:C320"/>
    <mergeCell ref="M320:N320"/>
    <mergeCell ref="BG320:BH320"/>
    <mergeCell ref="E317:E319"/>
    <mergeCell ref="F317:G317"/>
    <mergeCell ref="I317:I319"/>
    <mergeCell ref="K317:L317"/>
    <mergeCell ref="M317:N319"/>
    <mergeCell ref="BG317:BH317"/>
    <mergeCell ref="F318:F319"/>
    <mergeCell ref="B321:C321"/>
    <mergeCell ref="M321:N321"/>
    <mergeCell ref="BG321:BH321"/>
    <mergeCell ref="B322:C322"/>
    <mergeCell ref="M322:N322"/>
    <mergeCell ref="BG322:BH322"/>
    <mergeCell ref="BH323:BH325"/>
    <mergeCell ref="A324:O324"/>
    <mergeCell ref="M325:N325"/>
    <mergeCell ref="A326:A327"/>
    <mergeCell ref="B326:B327"/>
    <mergeCell ref="C326:C327"/>
    <mergeCell ref="D326:D327"/>
    <mergeCell ref="M326:N327"/>
    <mergeCell ref="E328:F328"/>
    <mergeCell ref="G328:H328"/>
    <mergeCell ref="I328:J328"/>
    <mergeCell ref="K328:L328"/>
    <mergeCell ref="M328:N328"/>
    <mergeCell ref="E326:F327"/>
    <mergeCell ref="G326:H327"/>
    <mergeCell ref="I326:J327"/>
    <mergeCell ref="K326:L327"/>
    <mergeCell ref="M329:N329"/>
    <mergeCell ref="E330:F330"/>
    <mergeCell ref="G330:H330"/>
    <mergeCell ref="I330:J330"/>
    <mergeCell ref="K330:L330"/>
    <mergeCell ref="M330:N330"/>
    <mergeCell ref="E329:F329"/>
    <mergeCell ref="G329:H329"/>
    <mergeCell ref="I329:J329"/>
    <mergeCell ref="K329:L329"/>
    <mergeCell ref="A332:N332"/>
    <mergeCell ref="A333:N333"/>
    <mergeCell ref="B334:J334"/>
    <mergeCell ref="A335:N335"/>
    <mergeCell ref="A336:O336"/>
    <mergeCell ref="B337:J337"/>
    <mergeCell ref="A338:B338"/>
    <mergeCell ref="H338:I338"/>
    <mergeCell ref="D345:E345"/>
    <mergeCell ref="A339:B339"/>
    <mergeCell ref="H339:I339"/>
    <mergeCell ref="A344:B344"/>
    <mergeCell ref="H344:J344"/>
    <mergeCell ref="H345:J345"/>
  </mergeCells>
  <printOptions horizontalCentered="1"/>
  <pageMargins left="0.7086614173228347" right="0.1968503937007874" top="0.7480314960629921" bottom="0.35433070866141736" header="0.7480314960629921" footer="0.35433070866141736"/>
  <pageSetup horizontalDpi="300" verticalDpi="300" orientation="landscape" paperSize="9" scale="49" r:id="rId3"/>
  <rowBreaks count="9" manualBreakCount="9">
    <brk id="43" max="255" man="1"/>
    <brk id="82" max="59" man="1"/>
    <brk id="139" max="59" man="1"/>
    <brk id="175" max="59" man="1"/>
    <brk id="187" max="59" man="1"/>
    <brk id="207" max="59" man="1"/>
    <brk id="265" max="59" man="1"/>
    <brk id="312" max="59" man="1"/>
    <brk id="345" max="59" man="1"/>
  </rowBreaks>
  <colBreaks count="1" manualBreakCount="1">
    <brk id="17" max="65535" man="1"/>
  </colBreaks>
  <legacyDrawing r:id="rId2"/>
</worksheet>
</file>

<file path=xl/worksheets/sheet2.xml><?xml version="1.0" encoding="utf-8"?>
<worksheet xmlns="http://schemas.openxmlformats.org/spreadsheetml/2006/main" xmlns:r="http://schemas.openxmlformats.org/officeDocument/2006/relationships">
  <dimension ref="A1:BM382"/>
  <sheetViews>
    <sheetView zoomScalePageLayoutView="0" workbookViewId="0" topLeftCell="A1">
      <selection activeCell="A1" sqref="A1"/>
    </sheetView>
  </sheetViews>
  <sheetFormatPr defaultColWidth="8.7109375" defaultRowHeight="12.75"/>
  <cols>
    <col min="1" max="1" width="13.7109375" style="1" customWidth="1"/>
    <col min="2" max="2" width="34.7109375" style="1" customWidth="1"/>
    <col min="3" max="3" width="15.57421875" style="1" customWidth="1"/>
    <col min="4" max="4" width="13.140625" style="1" customWidth="1"/>
    <col min="5" max="5" width="14.00390625" style="1" customWidth="1"/>
    <col min="6" max="6" width="11.7109375" style="1" customWidth="1"/>
    <col min="7" max="7" width="12.421875" style="1" customWidth="1"/>
    <col min="8" max="8" width="12.8515625" style="1" customWidth="1"/>
    <col min="9" max="9" width="11.00390625" style="1" customWidth="1"/>
    <col min="10" max="10" width="12.8515625" style="1" customWidth="1"/>
    <col min="11" max="11" width="11.421875" style="1" customWidth="1"/>
    <col min="12" max="12" width="12.8515625" style="1" customWidth="1"/>
    <col min="13" max="13" width="12.421875" style="1" customWidth="1"/>
    <col min="14" max="14" width="17.57421875" style="1" customWidth="1"/>
    <col min="15" max="15" width="7.8515625" style="1" customWidth="1"/>
    <col min="16" max="16" width="7.421875" style="1" customWidth="1"/>
    <col min="17" max="16384" width="8.7109375" style="1" customWidth="1"/>
  </cols>
  <sheetData>
    <row r="1" spans="1:14" ht="18.75" customHeight="1">
      <c r="A1" s="2"/>
      <c r="K1" s="496" t="s">
        <v>0</v>
      </c>
      <c r="L1" s="496"/>
      <c r="M1" s="496"/>
      <c r="N1" s="496"/>
    </row>
    <row r="2" spans="1:14" ht="15">
      <c r="A2" s="2"/>
      <c r="K2" s="496" t="s">
        <v>1</v>
      </c>
      <c r="L2" s="496"/>
      <c r="M2" s="496"/>
      <c r="N2" s="496"/>
    </row>
    <row r="3" spans="1:14" ht="15">
      <c r="A3" s="2"/>
      <c r="K3" s="496" t="s">
        <v>2</v>
      </c>
      <c r="L3" s="496"/>
      <c r="M3" s="496"/>
      <c r="N3" s="496"/>
    </row>
    <row r="4" spans="11:14" ht="15">
      <c r="K4" s="496" t="s">
        <v>3</v>
      </c>
      <c r="L4" s="496"/>
      <c r="M4" s="496"/>
      <c r="N4" s="496"/>
    </row>
    <row r="5" spans="11:14" ht="15" customHeight="1">
      <c r="K5" s="3" t="s">
        <v>4</v>
      </c>
      <c r="L5" s="4"/>
      <c r="M5" s="4"/>
      <c r="N5" s="4"/>
    </row>
    <row r="6" ht="7.5" customHeight="1"/>
    <row r="7" spans="1:14" ht="22.5">
      <c r="A7" s="497" t="s">
        <v>5</v>
      </c>
      <c r="B7" s="497"/>
      <c r="C7" s="497"/>
      <c r="D7" s="497"/>
      <c r="E7" s="497"/>
      <c r="F7" s="497"/>
      <c r="G7" s="497"/>
      <c r="H7" s="497"/>
      <c r="I7" s="497"/>
      <c r="J7" s="497"/>
      <c r="K7" s="497"/>
      <c r="L7" s="497"/>
      <c r="M7" s="497"/>
      <c r="N7" s="497"/>
    </row>
    <row r="8" ht="14.25">
      <c r="A8" s="5"/>
    </row>
    <row r="9" spans="1:14" ht="20.25" customHeight="1">
      <c r="A9" s="365" t="s">
        <v>6</v>
      </c>
      <c r="B9" s="365"/>
      <c r="C9" s="365"/>
      <c r="D9" s="365"/>
      <c r="E9" s="365"/>
      <c r="F9" s="365"/>
      <c r="G9" s="365"/>
      <c r="H9" s="365"/>
      <c r="I9" s="365"/>
      <c r="J9" s="365"/>
      <c r="K9" s="365"/>
      <c r="L9" s="365"/>
      <c r="M9" s="365"/>
      <c r="N9" s="365"/>
    </row>
    <row r="10" spans="1:14" ht="15" customHeight="1">
      <c r="A10" s="491" t="s">
        <v>7</v>
      </c>
      <c r="B10" s="491"/>
      <c r="C10" s="491"/>
      <c r="D10" s="491"/>
      <c r="E10" s="491"/>
      <c r="F10" s="491"/>
      <c r="G10" s="491"/>
      <c r="H10" s="491"/>
      <c r="I10" s="491"/>
      <c r="J10" s="491"/>
      <c r="K10" s="491"/>
      <c r="L10" s="491"/>
      <c r="M10" s="491"/>
      <c r="N10" s="491"/>
    </row>
    <row r="11" spans="1:14" ht="15" customHeight="1">
      <c r="A11" s="7"/>
      <c r="B11" s="7"/>
      <c r="C11" s="7"/>
      <c r="D11" s="7"/>
      <c r="E11" s="7"/>
      <c r="F11" s="492" t="s">
        <v>8</v>
      </c>
      <c r="G11" s="492"/>
      <c r="H11" s="492"/>
      <c r="I11" s="492"/>
      <c r="J11" s="7"/>
      <c r="K11" s="7"/>
      <c r="L11" s="7"/>
      <c r="M11" s="7"/>
      <c r="N11" s="7"/>
    </row>
    <row r="12" ht="10.5" customHeight="1">
      <c r="A12" s="8"/>
    </row>
    <row r="13" spans="1:14" ht="24.75" customHeight="1">
      <c r="A13" s="365" t="s">
        <v>9</v>
      </c>
      <c r="B13" s="365"/>
      <c r="C13" s="365"/>
      <c r="D13" s="365"/>
      <c r="E13" s="365"/>
      <c r="F13" s="365"/>
      <c r="G13" s="365"/>
      <c r="H13" s="365"/>
      <c r="I13" s="365"/>
      <c r="J13" s="365"/>
      <c r="K13" s="365"/>
      <c r="L13" s="365"/>
      <c r="M13" s="365"/>
      <c r="N13" s="365"/>
    </row>
    <row r="14" spans="1:14" ht="15" customHeight="1">
      <c r="A14" s="491" t="s">
        <v>10</v>
      </c>
      <c r="B14" s="491"/>
      <c r="C14" s="491"/>
      <c r="D14" s="491"/>
      <c r="E14" s="491"/>
      <c r="F14" s="491"/>
      <c r="G14" s="491"/>
      <c r="H14" s="491"/>
      <c r="I14" s="491"/>
      <c r="J14" s="491"/>
      <c r="K14" s="491"/>
      <c r="L14" s="491"/>
      <c r="M14" s="491"/>
      <c r="N14" s="491"/>
    </row>
    <row r="15" spans="1:14" ht="15" customHeight="1">
      <c r="A15" s="7"/>
      <c r="B15" s="7"/>
      <c r="C15" s="7"/>
      <c r="D15" s="7"/>
      <c r="E15" s="7"/>
      <c r="F15" s="492" t="s">
        <v>11</v>
      </c>
      <c r="G15" s="492"/>
      <c r="H15" s="492"/>
      <c r="I15" s="492"/>
      <c r="J15" s="7"/>
      <c r="K15" s="7"/>
      <c r="L15" s="7"/>
      <c r="M15" s="7"/>
      <c r="N15" s="7"/>
    </row>
    <row r="16" ht="9" customHeight="1">
      <c r="A16" s="8"/>
    </row>
    <row r="17" spans="1:14" ht="33" customHeight="1">
      <c r="A17" s="493" t="s">
        <v>12</v>
      </c>
      <c r="B17" s="493"/>
      <c r="C17" s="493"/>
      <c r="D17" s="493"/>
      <c r="E17" s="493"/>
      <c r="F17" s="493"/>
      <c r="G17" s="493"/>
      <c r="H17" s="493"/>
      <c r="I17" s="493"/>
      <c r="J17" s="493"/>
      <c r="K17" s="493"/>
      <c r="L17" s="493"/>
      <c r="M17" s="493"/>
      <c r="N17" s="493"/>
    </row>
    <row r="18" spans="1:14" ht="27" customHeight="1">
      <c r="A18" s="488" t="s">
        <v>13</v>
      </c>
      <c r="B18" s="488"/>
      <c r="C18" s="488"/>
      <c r="D18" s="488"/>
      <c r="E18" s="488"/>
      <c r="F18" s="488"/>
      <c r="G18" s="488"/>
      <c r="H18" s="488"/>
      <c r="I18" s="488"/>
      <c r="J18" s="488"/>
      <c r="K18" s="488"/>
      <c r="L18" s="488"/>
      <c r="M18" s="488"/>
      <c r="N18" s="488"/>
    </row>
    <row r="19" ht="14.25">
      <c r="A19" s="8"/>
    </row>
    <row r="20" spans="1:14" ht="15.75" customHeight="1">
      <c r="A20" s="365" t="s">
        <v>14</v>
      </c>
      <c r="B20" s="365"/>
      <c r="C20" s="365"/>
      <c r="D20" s="365"/>
      <c r="E20" s="365"/>
      <c r="F20" s="365"/>
      <c r="G20" s="365"/>
      <c r="H20" s="365"/>
      <c r="I20" s="365"/>
      <c r="J20" s="365"/>
      <c r="K20" s="365"/>
      <c r="L20" s="365"/>
      <c r="M20" s="365"/>
      <c r="N20" s="365"/>
    </row>
    <row r="21" ht="12.75" customHeight="1">
      <c r="A21" s="8"/>
    </row>
    <row r="22" spans="1:14" ht="15.75" customHeight="1">
      <c r="A22" s="365" t="s">
        <v>15</v>
      </c>
      <c r="B22" s="365"/>
      <c r="C22" s="365"/>
      <c r="D22" s="365"/>
      <c r="E22" s="365"/>
      <c r="F22" s="365"/>
      <c r="G22" s="365"/>
      <c r="H22" s="365"/>
      <c r="I22" s="365"/>
      <c r="J22" s="365"/>
      <c r="K22" s="365"/>
      <c r="L22" s="365"/>
      <c r="M22" s="365"/>
      <c r="N22" s="365"/>
    </row>
    <row r="23" spans="1:17" ht="34.5" customHeight="1">
      <c r="A23" s="489" t="s">
        <v>16</v>
      </c>
      <c r="B23" s="489"/>
      <c r="C23" s="489"/>
      <c r="D23" s="489"/>
      <c r="E23" s="489"/>
      <c r="F23" s="489"/>
      <c r="G23" s="489"/>
      <c r="H23" s="489"/>
      <c r="I23" s="489"/>
      <c r="J23" s="489"/>
      <c r="K23" s="489"/>
      <c r="L23" s="489"/>
      <c r="M23" s="489"/>
      <c r="N23" s="489"/>
      <c r="O23" s="489"/>
      <c r="P23" s="489"/>
      <c r="Q23" s="489"/>
    </row>
    <row r="24" spans="1:14" ht="12.75" customHeight="1">
      <c r="A24" s="365" t="s">
        <v>17</v>
      </c>
      <c r="B24" s="365"/>
      <c r="C24" s="365"/>
      <c r="D24" s="365"/>
      <c r="E24" s="365"/>
      <c r="F24" s="365"/>
      <c r="G24" s="365"/>
      <c r="H24" s="365"/>
      <c r="I24" s="365"/>
      <c r="J24" s="365"/>
      <c r="K24" s="365"/>
      <c r="L24" s="365"/>
      <c r="M24" s="365"/>
      <c r="N24" s="365"/>
    </row>
    <row r="25" spans="1:17" ht="35.25" customHeight="1">
      <c r="A25" s="489" t="s">
        <v>18</v>
      </c>
      <c r="B25" s="489"/>
      <c r="C25" s="489"/>
      <c r="D25" s="489"/>
      <c r="E25" s="489"/>
      <c r="F25" s="489"/>
      <c r="G25" s="489"/>
      <c r="H25" s="489"/>
      <c r="I25" s="489"/>
      <c r="J25" s="489"/>
      <c r="K25" s="489"/>
      <c r="L25" s="489"/>
      <c r="M25" s="489"/>
      <c r="N25" s="489"/>
      <c r="O25" s="489"/>
      <c r="P25" s="489"/>
      <c r="Q25" s="489"/>
    </row>
    <row r="26" spans="1:14" ht="15.75" customHeight="1">
      <c r="A26" s="365" t="s">
        <v>19</v>
      </c>
      <c r="B26" s="365"/>
      <c r="C26" s="365"/>
      <c r="D26" s="365"/>
      <c r="E26" s="365"/>
      <c r="F26" s="365"/>
      <c r="G26" s="365"/>
      <c r="H26" s="365"/>
      <c r="I26" s="365"/>
      <c r="J26" s="365"/>
      <c r="K26" s="365"/>
      <c r="L26" s="365"/>
      <c r="M26" s="365"/>
      <c r="N26" s="365"/>
    </row>
    <row r="27" spans="1:17" ht="64.5" customHeight="1">
      <c r="A27" s="490" t="s">
        <v>20</v>
      </c>
      <c r="B27" s="490"/>
      <c r="C27" s="490"/>
      <c r="D27" s="490"/>
      <c r="E27" s="490"/>
      <c r="F27" s="490"/>
      <c r="G27" s="490"/>
      <c r="H27" s="490"/>
      <c r="I27" s="490"/>
      <c r="J27" s="490"/>
      <c r="K27" s="490"/>
      <c r="L27" s="490"/>
      <c r="M27" s="490"/>
      <c r="N27" s="490"/>
      <c r="O27" s="490"/>
      <c r="P27" s="490"/>
      <c r="Q27" s="490"/>
    </row>
    <row r="28" spans="1:14" ht="15.75" customHeight="1">
      <c r="A28" s="365" t="s">
        <v>21</v>
      </c>
      <c r="B28" s="365"/>
      <c r="C28" s="365"/>
      <c r="D28" s="365"/>
      <c r="E28" s="365"/>
      <c r="F28" s="365"/>
      <c r="G28" s="365"/>
      <c r="H28" s="365"/>
      <c r="I28" s="365"/>
      <c r="J28" s="365"/>
      <c r="K28" s="365"/>
      <c r="L28" s="365"/>
      <c r="M28" s="365"/>
      <c r="N28" s="365"/>
    </row>
    <row r="29" ht="14.25">
      <c r="A29" s="8"/>
    </row>
    <row r="30" spans="1:14" ht="15.75" customHeight="1">
      <c r="A30" s="365" t="s">
        <v>22</v>
      </c>
      <c r="B30" s="365"/>
      <c r="C30" s="365"/>
      <c r="D30" s="365"/>
      <c r="E30" s="365"/>
      <c r="F30" s="365"/>
      <c r="G30" s="365"/>
      <c r="H30" s="365"/>
      <c r="I30" s="365"/>
      <c r="J30" s="365"/>
      <c r="K30" s="365"/>
      <c r="L30" s="365"/>
      <c r="M30" s="365"/>
      <c r="N30" s="365"/>
    </row>
    <row r="31" ht="15">
      <c r="N31" s="9" t="s">
        <v>23</v>
      </c>
    </row>
    <row r="32" spans="1:14" ht="15.75" customHeight="1">
      <c r="A32" s="417" t="s">
        <v>24</v>
      </c>
      <c r="B32" s="437" t="s">
        <v>25</v>
      </c>
      <c r="C32" s="419" t="s">
        <v>26</v>
      </c>
      <c r="D32" s="419"/>
      <c r="E32" s="419"/>
      <c r="F32" s="419"/>
      <c r="G32" s="419" t="s">
        <v>27</v>
      </c>
      <c r="H32" s="419"/>
      <c r="I32" s="419"/>
      <c r="J32" s="419"/>
      <c r="K32" s="415" t="s">
        <v>28</v>
      </c>
      <c r="L32" s="415"/>
      <c r="M32" s="415"/>
      <c r="N32" s="415"/>
    </row>
    <row r="33" spans="1:14" ht="22.5" customHeight="1">
      <c r="A33" s="417"/>
      <c r="B33" s="437"/>
      <c r="C33" s="407" t="s">
        <v>29</v>
      </c>
      <c r="D33" s="407" t="s">
        <v>30</v>
      </c>
      <c r="E33" s="407" t="s">
        <v>31</v>
      </c>
      <c r="F33" s="11" t="s">
        <v>32</v>
      </c>
      <c r="G33" s="407" t="s">
        <v>29</v>
      </c>
      <c r="H33" s="407" t="s">
        <v>30</v>
      </c>
      <c r="I33" s="407" t="s">
        <v>31</v>
      </c>
      <c r="J33" s="11" t="s">
        <v>32</v>
      </c>
      <c r="K33" s="407" t="s">
        <v>29</v>
      </c>
      <c r="L33" s="407" t="s">
        <v>30</v>
      </c>
      <c r="M33" s="407" t="s">
        <v>31</v>
      </c>
      <c r="N33" s="12" t="s">
        <v>32</v>
      </c>
    </row>
    <row r="34" spans="1:14" ht="35.25" customHeight="1">
      <c r="A34" s="417"/>
      <c r="B34" s="437"/>
      <c r="C34" s="407" t="s">
        <v>33</v>
      </c>
      <c r="D34" s="407" t="s">
        <v>34</v>
      </c>
      <c r="E34" s="407"/>
      <c r="F34" s="10" t="s">
        <v>35</v>
      </c>
      <c r="G34" s="407" t="s">
        <v>33</v>
      </c>
      <c r="H34" s="407" t="s">
        <v>34</v>
      </c>
      <c r="I34" s="407"/>
      <c r="J34" s="10" t="s">
        <v>36</v>
      </c>
      <c r="K34" s="407" t="s">
        <v>33</v>
      </c>
      <c r="L34" s="407" t="s">
        <v>34</v>
      </c>
      <c r="M34" s="407"/>
      <c r="N34" s="13" t="s">
        <v>37</v>
      </c>
    </row>
    <row r="35" spans="1:14" ht="14.25">
      <c r="A35" s="14">
        <v>1</v>
      </c>
      <c r="B35" s="15">
        <v>2</v>
      </c>
      <c r="C35" s="15">
        <v>3</v>
      </c>
      <c r="D35" s="15">
        <v>4</v>
      </c>
      <c r="E35" s="15">
        <v>5</v>
      </c>
      <c r="F35" s="15">
        <v>6</v>
      </c>
      <c r="G35" s="15">
        <v>7</v>
      </c>
      <c r="H35" s="15">
        <v>8</v>
      </c>
      <c r="I35" s="15">
        <v>9</v>
      </c>
      <c r="J35" s="15">
        <v>10</v>
      </c>
      <c r="K35" s="15">
        <v>11</v>
      </c>
      <c r="L35" s="15">
        <v>12</v>
      </c>
      <c r="M35" s="15">
        <v>13</v>
      </c>
      <c r="N35" s="16">
        <v>14</v>
      </c>
    </row>
    <row r="36" spans="1:14" ht="86.25">
      <c r="A36" s="17" t="s">
        <v>38</v>
      </c>
      <c r="B36" s="18" t="s">
        <v>39</v>
      </c>
      <c r="C36" s="19">
        <f>C37</f>
        <v>14062241</v>
      </c>
      <c r="D36" s="19">
        <f>D38+D45+D48-D49</f>
        <v>537521</v>
      </c>
      <c r="E36" s="19">
        <f>E38+E45+F48-F49</f>
        <v>59928</v>
      </c>
      <c r="F36" s="19">
        <f>C36+D36</f>
        <v>14599762</v>
      </c>
      <c r="G36" s="168">
        <f>G37</f>
        <v>15970950</v>
      </c>
      <c r="H36" s="168">
        <f>H38+H45+H48-H49</f>
        <v>559068</v>
      </c>
      <c r="I36" s="168">
        <f>I38+I45+I48-I49</f>
        <v>0</v>
      </c>
      <c r="J36" s="168">
        <f>G36+H36</f>
        <v>16530018</v>
      </c>
      <c r="K36" s="19">
        <f>K37</f>
        <v>18103816</v>
      </c>
      <c r="L36" s="19">
        <f>L38+L45+L48-L49</f>
        <v>604000</v>
      </c>
      <c r="M36" s="19">
        <f>M38+M45+M48-M49</f>
        <v>0</v>
      </c>
      <c r="N36" s="20">
        <f>K36+L36</f>
        <v>18707816</v>
      </c>
    </row>
    <row r="37" spans="1:14" ht="24" customHeight="1">
      <c r="A37" s="21"/>
      <c r="B37" s="22" t="s">
        <v>40</v>
      </c>
      <c r="C37" s="23">
        <v>14062241</v>
      </c>
      <c r="D37" s="23" t="s">
        <v>41</v>
      </c>
      <c r="E37" s="23" t="s">
        <v>41</v>
      </c>
      <c r="F37" s="23">
        <f>C37</f>
        <v>14062241</v>
      </c>
      <c r="G37" s="169">
        <v>15970950</v>
      </c>
      <c r="H37" s="169" t="s">
        <v>41</v>
      </c>
      <c r="I37" s="169" t="s">
        <v>41</v>
      </c>
      <c r="J37" s="169">
        <f>G37</f>
        <v>15970950</v>
      </c>
      <c r="K37" s="23">
        <v>18103816</v>
      </c>
      <c r="L37" s="24" t="s">
        <v>41</v>
      </c>
      <c r="M37" s="24" t="s">
        <v>41</v>
      </c>
      <c r="N37" s="25">
        <f>K37</f>
        <v>18103816</v>
      </c>
    </row>
    <row r="38" spans="1:14" ht="14.25">
      <c r="A38" s="21"/>
      <c r="B38" s="22" t="s">
        <v>42</v>
      </c>
      <c r="C38" s="23" t="s">
        <v>41</v>
      </c>
      <c r="D38" s="23">
        <f>D39+D40+D41+D42+D43+D44</f>
        <v>477593</v>
      </c>
      <c r="E38" s="23">
        <f>E39+E40+E41+E42+E43+E44</f>
        <v>0</v>
      </c>
      <c r="F38" s="23">
        <f aca="true" t="shared" si="0" ref="F38:F43">D38</f>
        <v>477593</v>
      </c>
      <c r="G38" s="169" t="s">
        <v>41</v>
      </c>
      <c r="H38" s="169">
        <f>H39+H40+H41+H42+H43+H44</f>
        <v>559068</v>
      </c>
      <c r="I38" s="169">
        <f>I39+I40+I41+I42+I43+I44</f>
        <v>0</v>
      </c>
      <c r="J38" s="169">
        <f aca="true" t="shared" si="1" ref="J38:J49">H38</f>
        <v>559068</v>
      </c>
      <c r="K38" s="23" t="s">
        <v>41</v>
      </c>
      <c r="L38" s="24">
        <f>L39+L40+L41+L42+L43+L44</f>
        <v>550000</v>
      </c>
      <c r="M38" s="24">
        <f>M39+M40+M41+M42+M43+M44</f>
        <v>0</v>
      </c>
      <c r="N38" s="25">
        <f aca="true" t="shared" si="2" ref="N38:N47">L38</f>
        <v>550000</v>
      </c>
    </row>
    <row r="39" spans="1:14" ht="37.5" customHeight="1">
      <c r="A39" s="21">
        <v>25010100</v>
      </c>
      <c r="B39" s="22" t="s">
        <v>43</v>
      </c>
      <c r="C39" s="24" t="s">
        <v>41</v>
      </c>
      <c r="D39" s="24">
        <v>467962</v>
      </c>
      <c r="E39" s="24">
        <v>0</v>
      </c>
      <c r="F39" s="23">
        <f t="shared" si="0"/>
        <v>467962</v>
      </c>
      <c r="G39" s="169" t="s">
        <v>41</v>
      </c>
      <c r="H39" s="169">
        <v>550000</v>
      </c>
      <c r="I39" s="169">
        <f>+I40+I41+I42+I43+I44</f>
        <v>0</v>
      </c>
      <c r="J39" s="169">
        <f t="shared" si="1"/>
        <v>550000</v>
      </c>
      <c r="K39" s="24" t="s">
        <v>41</v>
      </c>
      <c r="L39" s="24">
        <v>550000</v>
      </c>
      <c r="M39" s="24">
        <v>0</v>
      </c>
      <c r="N39" s="25">
        <f t="shared" si="2"/>
        <v>550000</v>
      </c>
    </row>
    <row r="40" spans="1:14" ht="30" customHeight="1">
      <c r="A40" s="21">
        <v>25010200</v>
      </c>
      <c r="B40" s="22" t="s">
        <v>44</v>
      </c>
      <c r="C40" s="24" t="s">
        <v>41</v>
      </c>
      <c r="D40" s="24">
        <v>0</v>
      </c>
      <c r="E40" s="24">
        <v>0</v>
      </c>
      <c r="F40" s="23">
        <f t="shared" si="0"/>
        <v>0</v>
      </c>
      <c r="G40" s="169" t="s">
        <v>41</v>
      </c>
      <c r="H40" s="169">
        <v>0</v>
      </c>
      <c r="I40" s="169">
        <v>0</v>
      </c>
      <c r="J40" s="169">
        <f t="shared" si="1"/>
        <v>0</v>
      </c>
      <c r="K40" s="24" t="s">
        <v>41</v>
      </c>
      <c r="L40" s="24">
        <v>0</v>
      </c>
      <c r="M40" s="24">
        <v>0</v>
      </c>
      <c r="N40" s="25">
        <f t="shared" si="2"/>
        <v>0</v>
      </c>
    </row>
    <row r="41" spans="1:14" ht="25.5" customHeight="1">
      <c r="A41" s="21">
        <v>25010300</v>
      </c>
      <c r="B41" s="22" t="s">
        <v>45</v>
      </c>
      <c r="C41" s="24" t="s">
        <v>41</v>
      </c>
      <c r="D41" s="24">
        <v>4528</v>
      </c>
      <c r="E41" s="24">
        <v>0</v>
      </c>
      <c r="F41" s="23">
        <f t="shared" si="0"/>
        <v>4528</v>
      </c>
      <c r="G41" s="169" t="s">
        <v>41</v>
      </c>
      <c r="H41" s="169">
        <v>0</v>
      </c>
      <c r="I41" s="169">
        <v>0</v>
      </c>
      <c r="J41" s="169">
        <f t="shared" si="1"/>
        <v>0</v>
      </c>
      <c r="K41" s="24" t="s">
        <v>41</v>
      </c>
      <c r="L41" s="24">
        <v>0</v>
      </c>
      <c r="M41" s="24">
        <v>0</v>
      </c>
      <c r="N41" s="25">
        <f t="shared" si="2"/>
        <v>0</v>
      </c>
    </row>
    <row r="42" spans="1:14" ht="41.25" customHeight="1">
      <c r="A42" s="21">
        <v>25010400</v>
      </c>
      <c r="B42" s="22" t="s">
        <v>46</v>
      </c>
      <c r="C42" s="24" t="s">
        <v>41</v>
      </c>
      <c r="D42" s="24">
        <v>0</v>
      </c>
      <c r="E42" s="24">
        <v>0</v>
      </c>
      <c r="F42" s="23">
        <f t="shared" si="0"/>
        <v>0</v>
      </c>
      <c r="G42" s="169" t="s">
        <v>41</v>
      </c>
      <c r="H42" s="169">
        <v>0</v>
      </c>
      <c r="I42" s="169">
        <v>0</v>
      </c>
      <c r="J42" s="169">
        <f t="shared" si="1"/>
        <v>0</v>
      </c>
      <c r="K42" s="24" t="s">
        <v>41</v>
      </c>
      <c r="L42" s="24">
        <v>0</v>
      </c>
      <c r="M42" s="24">
        <v>0</v>
      </c>
      <c r="N42" s="25">
        <f t="shared" si="2"/>
        <v>0</v>
      </c>
    </row>
    <row r="43" spans="1:14" ht="19.5" customHeight="1">
      <c r="A43" s="21">
        <v>25020100</v>
      </c>
      <c r="B43" s="22" t="s">
        <v>47</v>
      </c>
      <c r="C43" s="24" t="s">
        <v>41</v>
      </c>
      <c r="D43" s="24">
        <v>5103</v>
      </c>
      <c r="E43" s="24">
        <v>0</v>
      </c>
      <c r="F43" s="23">
        <f t="shared" si="0"/>
        <v>5103</v>
      </c>
      <c r="G43" s="169" t="s">
        <v>41</v>
      </c>
      <c r="H43" s="169">
        <v>3918</v>
      </c>
      <c r="I43" s="169">
        <v>0</v>
      </c>
      <c r="J43" s="169">
        <f t="shared" si="1"/>
        <v>3918</v>
      </c>
      <c r="K43" s="24" t="s">
        <v>41</v>
      </c>
      <c r="L43" s="24">
        <v>0</v>
      </c>
      <c r="M43" s="24">
        <v>0</v>
      </c>
      <c r="N43" s="25">
        <f t="shared" si="2"/>
        <v>0</v>
      </c>
    </row>
    <row r="44" spans="1:14" ht="134.25" customHeight="1">
      <c r="A44" s="21">
        <v>25020200</v>
      </c>
      <c r="B44" s="22" t="s">
        <v>48</v>
      </c>
      <c r="C44" s="24" t="s">
        <v>41</v>
      </c>
      <c r="D44" s="24">
        <v>0</v>
      </c>
      <c r="E44" s="24">
        <v>0</v>
      </c>
      <c r="F44" s="24">
        <v>0</v>
      </c>
      <c r="G44" s="169" t="s">
        <v>41</v>
      </c>
      <c r="H44" s="169">
        <v>5150</v>
      </c>
      <c r="I44" s="169">
        <v>0</v>
      </c>
      <c r="J44" s="169">
        <f t="shared" si="1"/>
        <v>5150</v>
      </c>
      <c r="K44" s="24" t="s">
        <v>41</v>
      </c>
      <c r="L44" s="24">
        <v>0</v>
      </c>
      <c r="M44" s="24">
        <v>0</v>
      </c>
      <c r="N44" s="25">
        <f t="shared" si="2"/>
        <v>0</v>
      </c>
    </row>
    <row r="45" spans="1:14" ht="14.25">
      <c r="A45" s="21"/>
      <c r="B45" s="22" t="s">
        <v>49</v>
      </c>
      <c r="C45" s="24" t="s">
        <v>41</v>
      </c>
      <c r="D45" s="24">
        <f>D46+D47</f>
        <v>59928</v>
      </c>
      <c r="E45" s="24">
        <f>E46+E47</f>
        <v>59928</v>
      </c>
      <c r="F45" s="24">
        <f>D45</f>
        <v>59928</v>
      </c>
      <c r="G45" s="169" t="s">
        <v>41</v>
      </c>
      <c r="H45" s="169">
        <f>H46+H47</f>
        <v>0</v>
      </c>
      <c r="I45" s="169">
        <f>I46+I47</f>
        <v>0</v>
      </c>
      <c r="J45" s="169">
        <f t="shared" si="1"/>
        <v>0</v>
      </c>
      <c r="K45" s="24" t="s">
        <v>41</v>
      </c>
      <c r="L45" s="24">
        <f>L46+L47</f>
        <v>54000</v>
      </c>
      <c r="M45" s="24">
        <f>M46+M47</f>
        <v>0</v>
      </c>
      <c r="N45" s="25">
        <f t="shared" si="2"/>
        <v>54000</v>
      </c>
    </row>
    <row r="46" spans="1:14" ht="14.25">
      <c r="A46" s="21">
        <v>401000</v>
      </c>
      <c r="B46" s="22" t="s">
        <v>50</v>
      </c>
      <c r="C46" s="24" t="s">
        <v>41</v>
      </c>
      <c r="D46" s="24">
        <v>0</v>
      </c>
      <c r="E46" s="24">
        <v>0</v>
      </c>
      <c r="F46" s="24">
        <f>D46</f>
        <v>0</v>
      </c>
      <c r="G46" s="169" t="s">
        <v>41</v>
      </c>
      <c r="H46" s="169">
        <v>0</v>
      </c>
      <c r="I46" s="169">
        <v>0</v>
      </c>
      <c r="J46" s="169">
        <f t="shared" si="1"/>
        <v>0</v>
      </c>
      <c r="K46" s="24" t="s">
        <v>41</v>
      </c>
      <c r="L46" s="24">
        <v>0</v>
      </c>
      <c r="M46" s="24">
        <v>0</v>
      </c>
      <c r="N46" s="25">
        <f t="shared" si="2"/>
        <v>0</v>
      </c>
    </row>
    <row r="47" spans="1:14" s="174" customFormat="1" ht="39.75" customHeight="1">
      <c r="A47" s="170">
        <v>602400</v>
      </c>
      <c r="B47" s="171" t="s">
        <v>51</v>
      </c>
      <c r="C47" s="172" t="s">
        <v>41</v>
      </c>
      <c r="D47" s="172">
        <v>59928</v>
      </c>
      <c r="E47" s="172">
        <f>D47</f>
        <v>59928</v>
      </c>
      <c r="F47" s="172">
        <f>D47</f>
        <v>59928</v>
      </c>
      <c r="G47" s="169" t="s">
        <v>41</v>
      </c>
      <c r="H47" s="169"/>
      <c r="I47" s="169"/>
      <c r="J47" s="169">
        <f t="shared" si="1"/>
        <v>0</v>
      </c>
      <c r="K47" s="172" t="s">
        <v>41</v>
      </c>
      <c r="L47" s="172">
        <v>54000</v>
      </c>
      <c r="M47" s="172">
        <v>0</v>
      </c>
      <c r="N47" s="173">
        <f t="shared" si="2"/>
        <v>54000</v>
      </c>
    </row>
    <row r="48" spans="1:14" ht="15">
      <c r="A48" s="21">
        <v>602100</v>
      </c>
      <c r="B48" s="22" t="s">
        <v>52</v>
      </c>
      <c r="C48" s="24" t="s">
        <v>41</v>
      </c>
      <c r="D48" s="24">
        <v>0</v>
      </c>
      <c r="E48" s="24">
        <v>0</v>
      </c>
      <c r="F48" s="24">
        <f>D48</f>
        <v>0</v>
      </c>
      <c r="G48" s="169" t="s">
        <v>41</v>
      </c>
      <c r="H48" s="169">
        <v>0</v>
      </c>
      <c r="I48" s="169">
        <v>0</v>
      </c>
      <c r="J48" s="169">
        <f t="shared" si="1"/>
        <v>0</v>
      </c>
      <c r="K48" s="24" t="s">
        <v>41</v>
      </c>
      <c r="L48" s="24">
        <v>0</v>
      </c>
      <c r="M48" s="24">
        <v>0</v>
      </c>
      <c r="N48" s="25" t="s">
        <v>41</v>
      </c>
    </row>
    <row r="49" spans="1:14" ht="15">
      <c r="A49" s="21">
        <v>602200</v>
      </c>
      <c r="B49" s="22" t="s">
        <v>53</v>
      </c>
      <c r="C49" s="24" t="s">
        <v>41</v>
      </c>
      <c r="D49" s="24">
        <v>0</v>
      </c>
      <c r="E49" s="24">
        <v>0</v>
      </c>
      <c r="F49" s="24">
        <f>D49</f>
        <v>0</v>
      </c>
      <c r="G49" s="169" t="s">
        <v>41</v>
      </c>
      <c r="H49" s="169">
        <v>0</v>
      </c>
      <c r="I49" s="169">
        <v>0</v>
      </c>
      <c r="J49" s="169">
        <f t="shared" si="1"/>
        <v>0</v>
      </c>
      <c r="K49" s="24" t="s">
        <v>41</v>
      </c>
      <c r="L49" s="24">
        <v>0</v>
      </c>
      <c r="M49" s="24">
        <v>0</v>
      </c>
      <c r="N49" s="25" t="s">
        <v>41</v>
      </c>
    </row>
    <row r="50" spans="1:14" ht="14.25" hidden="1">
      <c r="A50" s="28"/>
      <c r="B50" s="29"/>
      <c r="C50" s="30"/>
      <c r="D50" s="30"/>
      <c r="E50" s="30"/>
      <c r="F50" s="30"/>
      <c r="G50" s="175"/>
      <c r="H50" s="175"/>
      <c r="I50" s="175"/>
      <c r="J50" s="175"/>
      <c r="K50" s="30"/>
      <c r="L50" s="30"/>
      <c r="M50" s="30"/>
      <c r="N50" s="31"/>
    </row>
    <row r="51" spans="1:14" ht="26.25" customHeight="1" hidden="1">
      <c r="A51" s="21"/>
      <c r="B51" s="22"/>
      <c r="C51" s="24"/>
      <c r="D51" s="24"/>
      <c r="E51" s="24"/>
      <c r="F51" s="24"/>
      <c r="G51" s="169"/>
      <c r="H51" s="169"/>
      <c r="I51" s="169"/>
      <c r="J51" s="169"/>
      <c r="K51" s="24"/>
      <c r="L51" s="24"/>
      <c r="M51" s="24"/>
      <c r="N51" s="25"/>
    </row>
    <row r="52" spans="1:14" ht="18" customHeight="1" hidden="1">
      <c r="A52" s="21"/>
      <c r="B52" s="22"/>
      <c r="C52" s="24"/>
      <c r="D52" s="24"/>
      <c r="E52" s="24"/>
      <c r="F52" s="24"/>
      <c r="G52" s="169"/>
      <c r="H52" s="169"/>
      <c r="I52" s="169"/>
      <c r="J52" s="169"/>
      <c r="K52" s="24"/>
      <c r="L52" s="24"/>
      <c r="M52" s="24"/>
      <c r="N52" s="25"/>
    </row>
    <row r="53" spans="1:14" ht="14.25" hidden="1">
      <c r="A53" s="21"/>
      <c r="B53" s="22"/>
      <c r="C53" s="24"/>
      <c r="D53" s="24"/>
      <c r="E53" s="24"/>
      <c r="F53" s="24"/>
      <c r="G53" s="169"/>
      <c r="H53" s="169"/>
      <c r="I53" s="169"/>
      <c r="J53" s="169"/>
      <c r="K53" s="24"/>
      <c r="L53" s="24"/>
      <c r="M53" s="24"/>
      <c r="N53" s="25"/>
    </row>
    <row r="54" spans="1:14" ht="30" customHeight="1" hidden="1">
      <c r="A54" s="21"/>
      <c r="B54" s="22"/>
      <c r="C54" s="24"/>
      <c r="D54" s="24"/>
      <c r="E54" s="24"/>
      <c r="F54" s="23"/>
      <c r="G54" s="169"/>
      <c r="H54" s="169"/>
      <c r="I54" s="169"/>
      <c r="J54" s="169"/>
      <c r="K54" s="24"/>
      <c r="L54" s="24"/>
      <c r="M54" s="24"/>
      <c r="N54" s="25"/>
    </row>
    <row r="55" spans="1:14" ht="27.75" customHeight="1" hidden="1">
      <c r="A55" s="21"/>
      <c r="B55" s="22"/>
      <c r="C55" s="24"/>
      <c r="D55" s="24"/>
      <c r="E55" s="24"/>
      <c r="F55" s="24"/>
      <c r="G55" s="169"/>
      <c r="H55" s="169"/>
      <c r="I55" s="169"/>
      <c r="J55" s="169"/>
      <c r="K55" s="24"/>
      <c r="L55" s="24"/>
      <c r="M55" s="24"/>
      <c r="N55" s="25"/>
    </row>
    <row r="56" spans="1:14" ht="39.75" customHeight="1" hidden="1">
      <c r="A56" s="21"/>
      <c r="B56" s="22"/>
      <c r="C56" s="24"/>
      <c r="D56" s="24"/>
      <c r="E56" s="24"/>
      <c r="F56" s="23"/>
      <c r="G56" s="169"/>
      <c r="H56" s="169"/>
      <c r="I56" s="169"/>
      <c r="J56" s="169"/>
      <c r="K56" s="24"/>
      <c r="L56" s="24"/>
      <c r="M56" s="24"/>
      <c r="N56" s="25"/>
    </row>
    <row r="57" spans="1:14" ht="19.5" customHeight="1" hidden="1">
      <c r="A57" s="21"/>
      <c r="B57" s="22"/>
      <c r="C57" s="24"/>
      <c r="D57" s="24"/>
      <c r="E57" s="24"/>
      <c r="F57" s="24"/>
      <c r="G57" s="169"/>
      <c r="H57" s="169"/>
      <c r="I57" s="169"/>
      <c r="J57" s="169"/>
      <c r="K57" s="24"/>
      <c r="L57" s="24"/>
      <c r="M57" s="24"/>
      <c r="N57" s="25"/>
    </row>
    <row r="58" spans="1:14" ht="117.75" customHeight="1" hidden="1">
      <c r="A58" s="21"/>
      <c r="B58" s="22"/>
      <c r="C58" s="24"/>
      <c r="D58" s="24"/>
      <c r="E58" s="24"/>
      <c r="F58" s="24"/>
      <c r="G58" s="169"/>
      <c r="H58" s="169"/>
      <c r="I58" s="169"/>
      <c r="J58" s="169"/>
      <c r="K58" s="24"/>
      <c r="L58" s="24"/>
      <c r="M58" s="24"/>
      <c r="N58" s="25"/>
    </row>
    <row r="59" spans="1:14" ht="14.25" hidden="1">
      <c r="A59" s="21"/>
      <c r="B59" s="22"/>
      <c r="C59" s="24"/>
      <c r="D59" s="24"/>
      <c r="E59" s="24"/>
      <c r="F59" s="24"/>
      <c r="G59" s="169"/>
      <c r="H59" s="169"/>
      <c r="I59" s="169"/>
      <c r="J59" s="169"/>
      <c r="K59" s="24"/>
      <c r="L59" s="24"/>
      <c r="M59" s="24"/>
      <c r="N59" s="25"/>
    </row>
    <row r="60" spans="1:14" ht="14.25" hidden="1">
      <c r="A60" s="21"/>
      <c r="B60" s="22"/>
      <c r="C60" s="24"/>
      <c r="D60" s="24"/>
      <c r="E60" s="24"/>
      <c r="F60" s="24"/>
      <c r="G60" s="169"/>
      <c r="H60" s="169"/>
      <c r="I60" s="169"/>
      <c r="J60" s="169"/>
      <c r="K60" s="24"/>
      <c r="L60" s="24"/>
      <c r="M60" s="24"/>
      <c r="N60" s="25"/>
    </row>
    <row r="61" spans="1:14" ht="14.25" hidden="1">
      <c r="A61" s="21"/>
      <c r="B61" s="22"/>
      <c r="C61" s="24"/>
      <c r="D61" s="24"/>
      <c r="E61" s="24"/>
      <c r="F61" s="24"/>
      <c r="G61" s="169"/>
      <c r="H61" s="169"/>
      <c r="I61" s="169"/>
      <c r="J61" s="169"/>
      <c r="K61" s="24"/>
      <c r="L61" s="24"/>
      <c r="M61" s="24"/>
      <c r="N61" s="25"/>
    </row>
    <row r="62" spans="1:14" ht="14.25" hidden="1">
      <c r="A62" s="21"/>
      <c r="B62" s="22"/>
      <c r="C62" s="24"/>
      <c r="D62" s="24"/>
      <c r="E62" s="24"/>
      <c r="F62" s="24"/>
      <c r="G62" s="169"/>
      <c r="H62" s="169"/>
      <c r="I62" s="169"/>
      <c r="J62" s="169"/>
      <c r="K62" s="24"/>
      <c r="L62" s="24"/>
      <c r="M62" s="24"/>
      <c r="N62" s="25"/>
    </row>
    <row r="63" spans="1:14" ht="14.25" hidden="1">
      <c r="A63" s="21"/>
      <c r="B63" s="22"/>
      <c r="C63" s="24"/>
      <c r="D63" s="24"/>
      <c r="E63" s="24"/>
      <c r="F63" s="24"/>
      <c r="G63" s="169"/>
      <c r="H63" s="169"/>
      <c r="I63" s="169"/>
      <c r="J63" s="169"/>
      <c r="K63" s="24"/>
      <c r="L63" s="24"/>
      <c r="M63" s="24"/>
      <c r="N63" s="25"/>
    </row>
    <row r="64" spans="1:14" ht="14.25">
      <c r="A64" s="32"/>
      <c r="B64" s="33" t="s">
        <v>54</v>
      </c>
      <c r="C64" s="34">
        <f>C50+C36</f>
        <v>14062241</v>
      </c>
      <c r="D64" s="34">
        <f>D36+D50</f>
        <v>537521</v>
      </c>
      <c r="E64" s="34">
        <f>E36+E50</f>
        <v>59928</v>
      </c>
      <c r="F64" s="34">
        <f>C64+D64</f>
        <v>14599762</v>
      </c>
      <c r="G64" s="176">
        <f>G50+G36</f>
        <v>15970950</v>
      </c>
      <c r="H64" s="176">
        <f>H36+H50</f>
        <v>559068</v>
      </c>
      <c r="I64" s="176">
        <f>I50+I36</f>
        <v>0</v>
      </c>
      <c r="J64" s="176">
        <f>G64+H64</f>
        <v>16530018</v>
      </c>
      <c r="K64" s="34">
        <f>K50+K36</f>
        <v>18103816</v>
      </c>
      <c r="L64" s="34">
        <f>L50+L36</f>
        <v>604000</v>
      </c>
      <c r="M64" s="34">
        <f>M50+M36</f>
        <v>0</v>
      </c>
      <c r="N64" s="36">
        <f>K64+L64</f>
        <v>18707816</v>
      </c>
    </row>
    <row r="65" spans="1:14" ht="14.25">
      <c r="A65" s="37"/>
      <c r="B65" s="38"/>
      <c r="C65" s="37"/>
      <c r="D65" s="37"/>
      <c r="E65" s="37"/>
      <c r="F65" s="37"/>
      <c r="G65" s="37"/>
      <c r="H65" s="37"/>
      <c r="I65" s="37"/>
      <c r="J65" s="37"/>
      <c r="K65" s="37"/>
      <c r="L65" s="37"/>
      <c r="M65" s="37"/>
      <c r="N65" s="37"/>
    </row>
    <row r="67" spans="1:14" ht="15.75" customHeight="1">
      <c r="A67" s="365" t="s">
        <v>55</v>
      </c>
      <c r="B67" s="365"/>
      <c r="C67" s="365"/>
      <c r="D67" s="365"/>
      <c r="E67" s="365"/>
      <c r="F67" s="365"/>
      <c r="G67" s="365"/>
      <c r="H67" s="365"/>
      <c r="I67" s="365"/>
      <c r="J67" s="365"/>
      <c r="K67" s="365"/>
      <c r="L67" s="365"/>
      <c r="M67" s="365"/>
      <c r="N67" s="365"/>
    </row>
    <row r="68" spans="1:14" ht="16.5" customHeight="1">
      <c r="A68" s="39"/>
      <c r="M68" s="376" t="s">
        <v>56</v>
      </c>
      <c r="N68" s="376"/>
    </row>
    <row r="69" spans="1:14" ht="16.5" customHeight="1">
      <c r="A69" s="417" t="s">
        <v>24</v>
      </c>
      <c r="B69" s="437" t="s">
        <v>25</v>
      </c>
      <c r="C69" s="437"/>
      <c r="D69" s="437"/>
      <c r="E69" s="437"/>
      <c r="F69" s="437"/>
      <c r="G69" s="419" t="s">
        <v>57</v>
      </c>
      <c r="H69" s="419"/>
      <c r="I69" s="419"/>
      <c r="J69" s="419"/>
      <c r="K69" s="415" t="s">
        <v>58</v>
      </c>
      <c r="L69" s="415"/>
      <c r="M69" s="415"/>
      <c r="N69" s="415"/>
    </row>
    <row r="70" spans="1:14" ht="35.25" customHeight="1">
      <c r="A70" s="417"/>
      <c r="B70" s="437"/>
      <c r="C70" s="437"/>
      <c r="D70" s="437"/>
      <c r="E70" s="437"/>
      <c r="F70" s="437"/>
      <c r="G70" s="407" t="s">
        <v>29</v>
      </c>
      <c r="H70" s="407" t="s">
        <v>30</v>
      </c>
      <c r="I70" s="407" t="s">
        <v>31</v>
      </c>
      <c r="J70" s="11" t="s">
        <v>32</v>
      </c>
      <c r="K70" s="407" t="s">
        <v>29</v>
      </c>
      <c r="L70" s="407" t="s">
        <v>30</v>
      </c>
      <c r="M70" s="407" t="s">
        <v>31</v>
      </c>
      <c r="N70" s="12" t="s">
        <v>32</v>
      </c>
    </row>
    <row r="71" spans="1:14" ht="14.25">
      <c r="A71" s="417"/>
      <c r="B71" s="437"/>
      <c r="C71" s="437"/>
      <c r="D71" s="437"/>
      <c r="E71" s="437"/>
      <c r="F71" s="437"/>
      <c r="G71" s="407" t="s">
        <v>34</v>
      </c>
      <c r="H71" s="407" t="s">
        <v>34</v>
      </c>
      <c r="I71" s="407"/>
      <c r="J71" s="10" t="s">
        <v>35</v>
      </c>
      <c r="K71" s="407" t="s">
        <v>34</v>
      </c>
      <c r="L71" s="407" t="s">
        <v>34</v>
      </c>
      <c r="M71" s="407"/>
      <c r="N71" s="13" t="s">
        <v>36</v>
      </c>
    </row>
    <row r="72" spans="1:14" ht="14.25">
      <c r="A72" s="14">
        <v>1</v>
      </c>
      <c r="B72" s="380">
        <v>2</v>
      </c>
      <c r="C72" s="380"/>
      <c r="D72" s="380"/>
      <c r="E72" s="380"/>
      <c r="F72" s="380"/>
      <c r="G72" s="15">
        <v>3</v>
      </c>
      <c r="H72" s="15">
        <v>4</v>
      </c>
      <c r="I72" s="15">
        <v>5</v>
      </c>
      <c r="J72" s="15">
        <v>6</v>
      </c>
      <c r="K72" s="15">
        <v>7</v>
      </c>
      <c r="L72" s="15">
        <v>8</v>
      </c>
      <c r="M72" s="15">
        <v>9</v>
      </c>
      <c r="N72" s="16">
        <v>10</v>
      </c>
    </row>
    <row r="73" spans="1:14" ht="48" customHeight="1">
      <c r="A73" s="40" t="s">
        <v>38</v>
      </c>
      <c r="B73" s="518" t="s">
        <v>39</v>
      </c>
      <c r="C73" s="518"/>
      <c r="D73" s="518"/>
      <c r="E73" s="518"/>
      <c r="F73" s="518"/>
      <c r="G73" s="177">
        <f>G74</f>
        <v>18988072</v>
      </c>
      <c r="H73" s="177">
        <v>580779</v>
      </c>
      <c r="I73" s="177">
        <f>I75+I82+I85-I86</f>
        <v>0</v>
      </c>
      <c r="J73" s="177">
        <f>G73+H73</f>
        <v>19568851</v>
      </c>
      <c r="K73" s="177">
        <f>K74</f>
        <v>20380617</v>
      </c>
      <c r="L73" s="177">
        <f>L75</f>
        <v>609813</v>
      </c>
      <c r="M73" s="177">
        <f>M75+M82+M85-M86</f>
        <v>0</v>
      </c>
      <c r="N73" s="178">
        <f>K73+L73</f>
        <v>20990430</v>
      </c>
    </row>
    <row r="74" spans="1:14" ht="12.75" customHeight="1">
      <c r="A74" s="42"/>
      <c r="B74" s="420" t="s">
        <v>40</v>
      </c>
      <c r="C74" s="420"/>
      <c r="D74" s="420"/>
      <c r="E74" s="420"/>
      <c r="F74" s="420"/>
      <c r="G74" s="179">
        <v>18988072</v>
      </c>
      <c r="H74" s="179" t="s">
        <v>41</v>
      </c>
      <c r="I74" s="179" t="s">
        <v>41</v>
      </c>
      <c r="J74" s="179">
        <f>G74</f>
        <v>18988072</v>
      </c>
      <c r="K74" s="179">
        <v>20380617</v>
      </c>
      <c r="L74" s="179" t="s">
        <v>41</v>
      </c>
      <c r="M74" s="179" t="s">
        <v>41</v>
      </c>
      <c r="N74" s="180">
        <f>K74</f>
        <v>20380617</v>
      </c>
    </row>
    <row r="75" spans="1:14" ht="12.75" customHeight="1">
      <c r="A75" s="42"/>
      <c r="B75" s="420" t="s">
        <v>42</v>
      </c>
      <c r="C75" s="420"/>
      <c r="D75" s="420"/>
      <c r="E75" s="420"/>
      <c r="F75" s="420"/>
      <c r="G75" s="179" t="s">
        <v>41</v>
      </c>
      <c r="H75" s="179">
        <f>H76+H77+H78+H79+H80+H81</f>
        <v>580779</v>
      </c>
      <c r="I75" s="179">
        <v>0</v>
      </c>
      <c r="J75" s="179">
        <f aca="true" t="shared" si="3" ref="J75:J86">H75</f>
        <v>580779</v>
      </c>
      <c r="K75" s="179" t="s">
        <v>41</v>
      </c>
      <c r="L75" s="179">
        <f>L76+L77+L78+L79+L80+L81</f>
        <v>609813</v>
      </c>
      <c r="M75" s="179">
        <f>M76+M77+M78+M79+M80+M81</f>
        <v>0</v>
      </c>
      <c r="N75" s="180">
        <f aca="true" t="shared" si="4" ref="N75:N86">L75</f>
        <v>609813</v>
      </c>
    </row>
    <row r="76" spans="1:14" ht="24.75" customHeight="1">
      <c r="A76" s="21">
        <v>25010100</v>
      </c>
      <c r="B76" s="487" t="s">
        <v>59</v>
      </c>
      <c r="C76" s="487"/>
      <c r="D76" s="487"/>
      <c r="E76" s="487"/>
      <c r="F76" s="487"/>
      <c r="G76" s="181" t="s">
        <v>41</v>
      </c>
      <c r="H76" s="181">
        <v>580779</v>
      </c>
      <c r="I76" s="181">
        <v>0</v>
      </c>
      <c r="J76" s="181">
        <f t="shared" si="3"/>
        <v>580779</v>
      </c>
      <c r="K76" s="181" t="s">
        <v>41</v>
      </c>
      <c r="L76" s="181">
        <v>609813</v>
      </c>
      <c r="M76" s="181">
        <v>0</v>
      </c>
      <c r="N76" s="182">
        <f t="shared" si="4"/>
        <v>609813</v>
      </c>
    </row>
    <row r="77" spans="1:14" ht="12.75" customHeight="1">
      <c r="A77" s="21">
        <v>25010200</v>
      </c>
      <c r="B77" s="420" t="s">
        <v>44</v>
      </c>
      <c r="C77" s="420"/>
      <c r="D77" s="420"/>
      <c r="E77" s="420"/>
      <c r="F77" s="420"/>
      <c r="G77" s="49" t="s">
        <v>41</v>
      </c>
      <c r="H77" s="49">
        <v>0</v>
      </c>
      <c r="I77" s="49">
        <v>0</v>
      </c>
      <c r="J77" s="49">
        <f t="shared" si="3"/>
        <v>0</v>
      </c>
      <c r="K77" s="49" t="s">
        <v>41</v>
      </c>
      <c r="L77" s="49">
        <v>0</v>
      </c>
      <c r="M77" s="49">
        <v>0</v>
      </c>
      <c r="N77" s="50">
        <f t="shared" si="4"/>
        <v>0</v>
      </c>
    </row>
    <row r="78" spans="1:14" ht="12.75" customHeight="1">
      <c r="A78" s="21">
        <v>25010300</v>
      </c>
      <c r="B78" s="420" t="s">
        <v>45</v>
      </c>
      <c r="C78" s="420"/>
      <c r="D78" s="420"/>
      <c r="E78" s="420"/>
      <c r="F78" s="420"/>
      <c r="G78" s="49" t="s">
        <v>41</v>
      </c>
      <c r="H78" s="49">
        <v>0</v>
      </c>
      <c r="I78" s="49">
        <v>0</v>
      </c>
      <c r="J78" s="49">
        <f t="shared" si="3"/>
        <v>0</v>
      </c>
      <c r="K78" s="49" t="s">
        <v>41</v>
      </c>
      <c r="L78" s="49">
        <v>0</v>
      </c>
      <c r="M78" s="49">
        <v>0</v>
      </c>
      <c r="N78" s="50">
        <f t="shared" si="4"/>
        <v>0</v>
      </c>
    </row>
    <row r="79" spans="1:14" ht="12.75" customHeight="1">
      <c r="A79" s="21">
        <v>25010400</v>
      </c>
      <c r="B79" s="420" t="s">
        <v>46</v>
      </c>
      <c r="C79" s="420"/>
      <c r="D79" s="420"/>
      <c r="E79" s="420"/>
      <c r="F79" s="420"/>
      <c r="G79" s="49" t="s">
        <v>41</v>
      </c>
      <c r="H79" s="49">
        <v>0</v>
      </c>
      <c r="I79" s="49">
        <v>0</v>
      </c>
      <c r="J79" s="49">
        <f t="shared" si="3"/>
        <v>0</v>
      </c>
      <c r="K79" s="49" t="s">
        <v>41</v>
      </c>
      <c r="L79" s="49">
        <v>0</v>
      </c>
      <c r="M79" s="49">
        <v>0</v>
      </c>
      <c r="N79" s="50">
        <f t="shared" si="4"/>
        <v>0</v>
      </c>
    </row>
    <row r="80" spans="1:14" ht="31.5" customHeight="1">
      <c r="A80" s="21">
        <v>25020100</v>
      </c>
      <c r="B80" s="420" t="s">
        <v>43</v>
      </c>
      <c r="C80" s="420"/>
      <c r="D80" s="420"/>
      <c r="E80" s="420"/>
      <c r="F80" s="420"/>
      <c r="G80" s="49" t="s">
        <v>41</v>
      </c>
      <c r="H80" s="49">
        <v>0</v>
      </c>
      <c r="I80" s="49">
        <v>0</v>
      </c>
      <c r="J80" s="49">
        <f t="shared" si="3"/>
        <v>0</v>
      </c>
      <c r="K80" s="49" t="s">
        <v>41</v>
      </c>
      <c r="L80" s="49">
        <v>0</v>
      </c>
      <c r="M80" s="49">
        <v>0</v>
      </c>
      <c r="N80" s="50">
        <f t="shared" si="4"/>
        <v>0</v>
      </c>
    </row>
    <row r="81" spans="1:14" ht="83.25" customHeight="1">
      <c r="A81" s="21">
        <v>25020200</v>
      </c>
      <c r="B81" s="420" t="s">
        <v>48</v>
      </c>
      <c r="C81" s="420"/>
      <c r="D81" s="420"/>
      <c r="E81" s="420"/>
      <c r="F81" s="420"/>
      <c r="G81" s="49" t="s">
        <v>41</v>
      </c>
      <c r="H81" s="49">
        <v>0</v>
      </c>
      <c r="I81" s="49">
        <v>0</v>
      </c>
      <c r="J81" s="49">
        <f t="shared" si="3"/>
        <v>0</v>
      </c>
      <c r="K81" s="49" t="s">
        <v>41</v>
      </c>
      <c r="L81" s="49">
        <v>0</v>
      </c>
      <c r="M81" s="49">
        <v>0</v>
      </c>
      <c r="N81" s="50">
        <f t="shared" si="4"/>
        <v>0</v>
      </c>
    </row>
    <row r="82" spans="1:14" ht="12.75" customHeight="1">
      <c r="A82" s="21"/>
      <c r="B82" s="420" t="s">
        <v>49</v>
      </c>
      <c r="C82" s="420"/>
      <c r="D82" s="420"/>
      <c r="E82" s="420"/>
      <c r="F82" s="420"/>
      <c r="G82" s="49" t="s">
        <v>41</v>
      </c>
      <c r="H82" s="49">
        <f>H83+H84</f>
        <v>0</v>
      </c>
      <c r="I82" s="49">
        <f>I83+I84</f>
        <v>0</v>
      </c>
      <c r="J82" s="49">
        <f t="shared" si="3"/>
        <v>0</v>
      </c>
      <c r="K82" s="49" t="s">
        <v>41</v>
      </c>
      <c r="L82" s="49">
        <f>L83+L794</f>
        <v>0</v>
      </c>
      <c r="M82" s="49">
        <f>M83+M84</f>
        <v>0</v>
      </c>
      <c r="N82" s="50">
        <f t="shared" si="4"/>
        <v>0</v>
      </c>
    </row>
    <row r="83" spans="1:14" ht="12.75" customHeight="1">
      <c r="A83" s="21">
        <v>401000</v>
      </c>
      <c r="B83" s="487" t="s">
        <v>50</v>
      </c>
      <c r="C83" s="487"/>
      <c r="D83" s="487"/>
      <c r="E83" s="487"/>
      <c r="F83" s="487"/>
      <c r="G83" s="49" t="s">
        <v>41</v>
      </c>
      <c r="H83" s="49">
        <v>0</v>
      </c>
      <c r="I83" s="49">
        <v>0</v>
      </c>
      <c r="J83" s="49">
        <f t="shared" si="3"/>
        <v>0</v>
      </c>
      <c r="K83" s="49" t="s">
        <v>41</v>
      </c>
      <c r="L83" s="49">
        <v>0</v>
      </c>
      <c r="M83" s="49">
        <v>0</v>
      </c>
      <c r="N83" s="50">
        <f t="shared" si="4"/>
        <v>0</v>
      </c>
    </row>
    <row r="84" spans="1:14" ht="29.25" customHeight="1">
      <c r="A84" s="21">
        <v>602400</v>
      </c>
      <c r="B84" s="420" t="s">
        <v>60</v>
      </c>
      <c r="C84" s="420"/>
      <c r="D84" s="420"/>
      <c r="E84" s="420"/>
      <c r="F84" s="420"/>
      <c r="G84" s="49" t="s">
        <v>41</v>
      </c>
      <c r="H84" s="49">
        <v>0</v>
      </c>
      <c r="I84" s="49">
        <v>0</v>
      </c>
      <c r="J84" s="49">
        <f t="shared" si="3"/>
        <v>0</v>
      </c>
      <c r="K84" s="49" t="s">
        <v>41</v>
      </c>
      <c r="L84" s="49">
        <v>0</v>
      </c>
      <c r="M84" s="49">
        <v>0</v>
      </c>
      <c r="N84" s="50">
        <f t="shared" si="4"/>
        <v>0</v>
      </c>
    </row>
    <row r="85" spans="1:14" ht="12.75" customHeight="1">
      <c r="A85" s="21">
        <v>602100</v>
      </c>
      <c r="B85" s="420" t="s">
        <v>52</v>
      </c>
      <c r="C85" s="420"/>
      <c r="D85" s="420"/>
      <c r="E85" s="420"/>
      <c r="F85" s="420"/>
      <c r="G85" s="49" t="s">
        <v>41</v>
      </c>
      <c r="H85" s="49">
        <v>0</v>
      </c>
      <c r="I85" s="49">
        <v>0</v>
      </c>
      <c r="J85" s="49">
        <f t="shared" si="3"/>
        <v>0</v>
      </c>
      <c r="K85" s="49" t="s">
        <v>41</v>
      </c>
      <c r="L85" s="49">
        <v>0</v>
      </c>
      <c r="M85" s="49">
        <v>0</v>
      </c>
      <c r="N85" s="50">
        <f t="shared" si="4"/>
        <v>0</v>
      </c>
    </row>
    <row r="86" spans="1:14" ht="12.75" customHeight="1">
      <c r="A86" s="21">
        <v>602200</v>
      </c>
      <c r="B86" s="420" t="s">
        <v>53</v>
      </c>
      <c r="C86" s="420"/>
      <c r="D86" s="420"/>
      <c r="E86" s="420"/>
      <c r="F86" s="420"/>
      <c r="G86" s="49" t="s">
        <v>41</v>
      </c>
      <c r="H86" s="49">
        <v>0</v>
      </c>
      <c r="I86" s="49">
        <v>0</v>
      </c>
      <c r="J86" s="49">
        <f t="shared" si="3"/>
        <v>0</v>
      </c>
      <c r="K86" s="49" t="s">
        <v>41</v>
      </c>
      <c r="L86" s="49">
        <v>0</v>
      </c>
      <c r="M86" s="49">
        <v>0</v>
      </c>
      <c r="N86" s="50">
        <f t="shared" si="4"/>
        <v>0</v>
      </c>
    </row>
    <row r="87" spans="1:14" ht="20.25" customHeight="1">
      <c r="A87" s="51"/>
      <c r="B87" s="473" t="s">
        <v>54</v>
      </c>
      <c r="C87" s="473"/>
      <c r="D87" s="473"/>
      <c r="E87" s="473"/>
      <c r="F87" s="473"/>
      <c r="G87" s="53">
        <f aca="true" t="shared" si="5" ref="G87:N87">G73</f>
        <v>18988072</v>
      </c>
      <c r="H87" s="53">
        <f t="shared" si="5"/>
        <v>580779</v>
      </c>
      <c r="I87" s="53">
        <f t="shared" si="5"/>
        <v>0</v>
      </c>
      <c r="J87" s="53">
        <f t="shared" si="5"/>
        <v>19568851</v>
      </c>
      <c r="K87" s="53">
        <f t="shared" si="5"/>
        <v>20380617</v>
      </c>
      <c r="L87" s="53">
        <f t="shared" si="5"/>
        <v>609813</v>
      </c>
      <c r="M87" s="53">
        <f t="shared" si="5"/>
        <v>0</v>
      </c>
      <c r="N87" s="53">
        <f t="shared" si="5"/>
        <v>20990430</v>
      </c>
    </row>
    <row r="88" spans="1:14" ht="11.25" customHeight="1">
      <c r="A88" s="54"/>
      <c r="B88" s="55"/>
      <c r="C88" s="55"/>
      <c r="D88" s="55"/>
      <c r="E88" s="55"/>
      <c r="F88" s="55"/>
      <c r="G88" s="54"/>
      <c r="H88" s="54"/>
      <c r="I88" s="54"/>
      <c r="J88" s="54"/>
      <c r="K88" s="54"/>
      <c r="L88" s="54"/>
      <c r="M88" s="54"/>
      <c r="N88" s="54"/>
    </row>
    <row r="89" spans="1:14" ht="15.75" customHeight="1">
      <c r="A89" s="365" t="s">
        <v>61</v>
      </c>
      <c r="B89" s="365"/>
      <c r="C89" s="365"/>
      <c r="D89" s="365"/>
      <c r="E89" s="365"/>
      <c r="F89" s="365"/>
      <c r="G89" s="365"/>
      <c r="H89" s="365"/>
      <c r="I89" s="365"/>
      <c r="J89" s="365"/>
      <c r="K89" s="365"/>
      <c r="L89" s="365"/>
      <c r="M89" s="365"/>
      <c r="N89" s="365"/>
    </row>
    <row r="90" ht="6" customHeight="1">
      <c r="A90" s="8"/>
    </row>
    <row r="91" spans="1:14" ht="15.75" customHeight="1">
      <c r="A91" s="365" t="s">
        <v>62</v>
      </c>
      <c r="B91" s="365"/>
      <c r="C91" s="365"/>
      <c r="D91" s="365"/>
      <c r="E91" s="365"/>
      <c r="F91" s="365"/>
      <c r="G91" s="365"/>
      <c r="H91" s="365"/>
      <c r="I91" s="365"/>
      <c r="J91" s="365"/>
      <c r="K91" s="365"/>
      <c r="L91" s="365"/>
      <c r="M91" s="365"/>
      <c r="N91" s="365"/>
    </row>
    <row r="92" spans="1:14" ht="15" customHeight="1">
      <c r="A92" s="39"/>
      <c r="M92" s="376" t="s">
        <v>56</v>
      </c>
      <c r="N92" s="376"/>
    </row>
    <row r="93" spans="1:14" ht="15.75" customHeight="1">
      <c r="A93" s="417" t="s">
        <v>63</v>
      </c>
      <c r="B93" s="437" t="s">
        <v>25</v>
      </c>
      <c r="C93" s="419" t="s">
        <v>26</v>
      </c>
      <c r="D93" s="419"/>
      <c r="E93" s="419"/>
      <c r="F93" s="419"/>
      <c r="G93" s="419" t="s">
        <v>27</v>
      </c>
      <c r="H93" s="419"/>
      <c r="I93" s="419"/>
      <c r="J93" s="419"/>
      <c r="K93" s="415" t="s">
        <v>28</v>
      </c>
      <c r="L93" s="415"/>
      <c r="M93" s="415"/>
      <c r="N93" s="415"/>
    </row>
    <row r="94" spans="1:14" ht="22.5" customHeight="1">
      <c r="A94" s="417"/>
      <c r="B94" s="437"/>
      <c r="C94" s="407" t="s">
        <v>29</v>
      </c>
      <c r="D94" s="407" t="s">
        <v>30</v>
      </c>
      <c r="E94" s="407" t="s">
        <v>31</v>
      </c>
      <c r="F94" s="11" t="s">
        <v>32</v>
      </c>
      <c r="G94" s="407" t="s">
        <v>29</v>
      </c>
      <c r="H94" s="407" t="s">
        <v>30</v>
      </c>
      <c r="I94" s="407" t="s">
        <v>31</v>
      </c>
      <c r="J94" s="11" t="s">
        <v>32</v>
      </c>
      <c r="K94" s="407" t="s">
        <v>29</v>
      </c>
      <c r="L94" s="407" t="s">
        <v>30</v>
      </c>
      <c r="M94" s="407" t="s">
        <v>31</v>
      </c>
      <c r="N94" s="12" t="s">
        <v>32</v>
      </c>
    </row>
    <row r="95" spans="1:14" ht="56.25" customHeight="1">
      <c r="A95" s="417"/>
      <c r="B95" s="437"/>
      <c r="C95" s="407" t="s">
        <v>34</v>
      </c>
      <c r="D95" s="407" t="s">
        <v>34</v>
      </c>
      <c r="E95" s="407"/>
      <c r="F95" s="10" t="s">
        <v>35</v>
      </c>
      <c r="G95" s="407" t="s">
        <v>34</v>
      </c>
      <c r="H95" s="407" t="s">
        <v>34</v>
      </c>
      <c r="I95" s="407"/>
      <c r="J95" s="10" t="s">
        <v>36</v>
      </c>
      <c r="K95" s="407" t="s">
        <v>34</v>
      </c>
      <c r="L95" s="407" t="s">
        <v>34</v>
      </c>
      <c r="M95" s="407"/>
      <c r="N95" s="13" t="s">
        <v>37</v>
      </c>
    </row>
    <row r="96" spans="1:14" ht="14.25">
      <c r="A96" s="56">
        <v>1</v>
      </c>
      <c r="B96" s="56">
        <v>2</v>
      </c>
      <c r="C96" s="56">
        <v>3</v>
      </c>
      <c r="D96" s="56">
        <v>4</v>
      </c>
      <c r="E96" s="56">
        <v>5</v>
      </c>
      <c r="F96" s="56">
        <v>6</v>
      </c>
      <c r="G96" s="56">
        <v>7</v>
      </c>
      <c r="H96" s="56">
        <v>8</v>
      </c>
      <c r="I96" s="56">
        <v>9</v>
      </c>
      <c r="J96" s="56">
        <v>10</v>
      </c>
      <c r="K96" s="56">
        <v>11</v>
      </c>
      <c r="L96" s="56">
        <v>12</v>
      </c>
      <c r="M96" s="56">
        <v>13</v>
      </c>
      <c r="N96" s="56">
        <v>14</v>
      </c>
    </row>
    <row r="97" spans="1:14" ht="82.5" customHeight="1">
      <c r="A97" s="57">
        <v>813104</v>
      </c>
      <c r="B97" s="58" t="s">
        <v>39</v>
      </c>
      <c r="C97" s="183">
        <f>C98+C99+C100+C101+C102+C103+C104+C105+C106+C107+C109+C110</f>
        <v>14062241</v>
      </c>
      <c r="D97" s="183">
        <f>D98+D99+D100+D101+D102+D103+D104+D105+D106+D107+D109+D110</f>
        <v>534347</v>
      </c>
      <c r="E97" s="183">
        <f>E98+E99+E100+E101+E102+E103+E104+E105+E106+E107+E109+E110</f>
        <v>59928</v>
      </c>
      <c r="F97" s="183">
        <f aca="true" t="shared" si="6" ref="F97:F110">C97+D97</f>
        <v>14596588</v>
      </c>
      <c r="G97" s="184">
        <f>G98+G99+G100+G101+G102+G103+G104+G105+G106+G107+G108+G109+G110</f>
        <v>15970950</v>
      </c>
      <c r="H97" s="184">
        <f>H98+H99+H100+H101+H102+H103+H104+H105+H106+H107+H109+H110</f>
        <v>425764</v>
      </c>
      <c r="I97" s="184">
        <f>I98+I99+I100+I101+I102+I103+I104+I105+I106+I107+I109+I110</f>
        <v>0</v>
      </c>
      <c r="J97" s="184">
        <f aca="true" t="shared" si="7" ref="J97:J110">G97+H97</f>
        <v>16396714</v>
      </c>
      <c r="K97" s="185">
        <f>K98+K99+K100+K101+K102+K103+K104+K105+K106+K107+K108+K109+K110</f>
        <v>18103816.44</v>
      </c>
      <c r="L97" s="185">
        <f>L98+L99+L100+L101+L102+L103+L104+L105+L106+L107+L108+L109+L110</f>
        <v>604000</v>
      </c>
      <c r="M97" s="186">
        <f>M98+M99+M100+M101+M102+M103+M104+M105+M106+M107+M108+M109+M110</f>
        <v>0</v>
      </c>
      <c r="N97" s="187">
        <f aca="true" t="shared" si="8" ref="N97:N110">K97+L97</f>
        <v>18707816.44</v>
      </c>
    </row>
    <row r="98" spans="1:14" ht="14.25">
      <c r="A98" s="59">
        <v>2111</v>
      </c>
      <c r="B98" s="60" t="s">
        <v>64</v>
      </c>
      <c r="C98" s="188">
        <v>10939682</v>
      </c>
      <c r="D98" s="188">
        <v>295738</v>
      </c>
      <c r="E98" s="188"/>
      <c r="F98" s="188">
        <f t="shared" si="6"/>
        <v>11235420</v>
      </c>
      <c r="G98" s="189">
        <v>12299595</v>
      </c>
      <c r="H98" s="189">
        <v>285012</v>
      </c>
      <c r="I98" s="189">
        <v>0</v>
      </c>
      <c r="J98" s="184">
        <f t="shared" si="7"/>
        <v>12584607</v>
      </c>
      <c r="K98" s="190">
        <v>13926952</v>
      </c>
      <c r="L98" s="190">
        <v>374000</v>
      </c>
      <c r="M98" s="188">
        <v>0</v>
      </c>
      <c r="N98" s="186">
        <f t="shared" si="8"/>
        <v>14300952</v>
      </c>
    </row>
    <row r="99" spans="1:14" ht="14.25">
      <c r="A99" s="59">
        <v>2120</v>
      </c>
      <c r="B99" s="60" t="s">
        <v>65</v>
      </c>
      <c r="C99" s="188">
        <v>2406784</v>
      </c>
      <c r="D99" s="188">
        <v>69594</v>
      </c>
      <c r="E99" s="188"/>
      <c r="F99" s="188">
        <f t="shared" si="6"/>
        <v>2476378</v>
      </c>
      <c r="G99" s="189">
        <v>2705911</v>
      </c>
      <c r="H99" s="189">
        <v>62703</v>
      </c>
      <c r="I99" s="189">
        <v>0</v>
      </c>
      <c r="J99" s="184">
        <f t="shared" si="7"/>
        <v>2768614</v>
      </c>
      <c r="K99" s="190">
        <f>K98*0.22</f>
        <v>3063929.44</v>
      </c>
      <c r="L99" s="190">
        <v>82280</v>
      </c>
      <c r="M99" s="188">
        <v>0</v>
      </c>
      <c r="N99" s="186">
        <f t="shared" si="8"/>
        <v>3146209.44</v>
      </c>
    </row>
    <row r="100" spans="1:14" ht="26.25">
      <c r="A100" s="61">
        <v>2210</v>
      </c>
      <c r="B100" s="62" t="s">
        <v>66</v>
      </c>
      <c r="C100" s="191">
        <v>225504</v>
      </c>
      <c r="D100" s="191">
        <v>82092</v>
      </c>
      <c r="E100" s="191"/>
      <c r="F100" s="191">
        <f t="shared" si="6"/>
        <v>307596</v>
      </c>
      <c r="G100" s="192">
        <v>327618</v>
      </c>
      <c r="H100" s="192">
        <v>36520</v>
      </c>
      <c r="I100" s="192">
        <v>0</v>
      </c>
      <c r="J100" s="193">
        <f t="shared" si="7"/>
        <v>364138</v>
      </c>
      <c r="K100" s="194">
        <v>476730</v>
      </c>
      <c r="L100" s="194">
        <v>37622</v>
      </c>
      <c r="M100" s="191">
        <v>0</v>
      </c>
      <c r="N100" s="195">
        <f t="shared" si="8"/>
        <v>514352</v>
      </c>
    </row>
    <row r="101" spans="1:14" ht="26.25">
      <c r="A101" s="61">
        <v>2220</v>
      </c>
      <c r="B101" s="62" t="s">
        <v>67</v>
      </c>
      <c r="C101" s="191">
        <v>5035</v>
      </c>
      <c r="D101" s="191">
        <v>0</v>
      </c>
      <c r="E101" s="191"/>
      <c r="F101" s="191">
        <f t="shared" si="6"/>
        <v>5035</v>
      </c>
      <c r="G101" s="192">
        <v>1136</v>
      </c>
      <c r="H101" s="192">
        <v>0</v>
      </c>
      <c r="I101" s="192">
        <v>0</v>
      </c>
      <c r="J101" s="193">
        <f t="shared" si="7"/>
        <v>1136</v>
      </c>
      <c r="K101" s="194">
        <v>7050</v>
      </c>
      <c r="L101" s="194">
        <v>0</v>
      </c>
      <c r="M101" s="191">
        <v>0</v>
      </c>
      <c r="N101" s="195">
        <f t="shared" si="8"/>
        <v>7050</v>
      </c>
    </row>
    <row r="102" spans="1:14" ht="14.25">
      <c r="A102" s="61">
        <v>2230</v>
      </c>
      <c r="B102" s="62" t="s">
        <v>68</v>
      </c>
      <c r="C102" s="191">
        <v>125325</v>
      </c>
      <c r="D102" s="191">
        <v>0</v>
      </c>
      <c r="E102" s="191"/>
      <c r="F102" s="191">
        <f t="shared" si="6"/>
        <v>125325</v>
      </c>
      <c r="G102" s="192">
        <v>134178</v>
      </c>
      <c r="H102" s="192">
        <v>0</v>
      </c>
      <c r="I102" s="192">
        <v>0</v>
      </c>
      <c r="J102" s="193">
        <f t="shared" si="7"/>
        <v>134178</v>
      </c>
      <c r="K102" s="194">
        <v>144078</v>
      </c>
      <c r="L102" s="194">
        <v>0</v>
      </c>
      <c r="M102" s="191">
        <v>0</v>
      </c>
      <c r="N102" s="195">
        <f t="shared" si="8"/>
        <v>144078</v>
      </c>
    </row>
    <row r="103" spans="1:14" ht="14.25">
      <c r="A103" s="61">
        <v>2240</v>
      </c>
      <c r="B103" s="62" t="s">
        <v>69</v>
      </c>
      <c r="C103" s="191">
        <v>73951</v>
      </c>
      <c r="D103" s="191">
        <v>9630</v>
      </c>
      <c r="E103" s="191"/>
      <c r="F103" s="191">
        <f t="shared" si="6"/>
        <v>83581</v>
      </c>
      <c r="G103" s="192">
        <v>208090</v>
      </c>
      <c r="H103" s="192">
        <v>18605</v>
      </c>
      <c r="I103" s="192">
        <v>0</v>
      </c>
      <c r="J103" s="193">
        <f t="shared" si="7"/>
        <v>226695</v>
      </c>
      <c r="K103" s="194">
        <v>174525</v>
      </c>
      <c r="L103" s="194">
        <v>19600</v>
      </c>
      <c r="M103" s="191">
        <v>0</v>
      </c>
      <c r="N103" s="195">
        <f t="shared" si="8"/>
        <v>194125</v>
      </c>
    </row>
    <row r="104" spans="1:14" ht="14.25">
      <c r="A104" s="61">
        <v>2250</v>
      </c>
      <c r="B104" s="62" t="s">
        <v>70</v>
      </c>
      <c r="C104" s="191">
        <v>42583</v>
      </c>
      <c r="D104" s="191">
        <v>0</v>
      </c>
      <c r="E104" s="191"/>
      <c r="F104" s="191">
        <f t="shared" si="6"/>
        <v>42583</v>
      </c>
      <c r="G104" s="192">
        <v>45790</v>
      </c>
      <c r="H104" s="192">
        <v>0</v>
      </c>
      <c r="I104" s="192">
        <v>0</v>
      </c>
      <c r="J104" s="193">
        <f t="shared" si="7"/>
        <v>45790</v>
      </c>
      <c r="K104" s="194">
        <v>44200</v>
      </c>
      <c r="L104" s="194">
        <v>0</v>
      </c>
      <c r="M104" s="191">
        <v>0</v>
      </c>
      <c r="N104" s="195">
        <f t="shared" si="8"/>
        <v>44200</v>
      </c>
    </row>
    <row r="105" spans="1:14" ht="14.25">
      <c r="A105" s="61">
        <v>2271</v>
      </c>
      <c r="B105" s="62" t="s">
        <v>71</v>
      </c>
      <c r="C105" s="191">
        <v>174795</v>
      </c>
      <c r="D105" s="191">
        <v>8877</v>
      </c>
      <c r="E105" s="191"/>
      <c r="F105" s="191">
        <f t="shared" si="6"/>
        <v>183672</v>
      </c>
      <c r="G105" s="192">
        <v>153858</v>
      </c>
      <c r="H105" s="192">
        <v>6839</v>
      </c>
      <c r="I105" s="192">
        <v>0</v>
      </c>
      <c r="J105" s="193">
        <f t="shared" si="7"/>
        <v>160697</v>
      </c>
      <c r="K105" s="194">
        <v>173004</v>
      </c>
      <c r="L105" s="194">
        <v>7864</v>
      </c>
      <c r="M105" s="191">
        <v>0</v>
      </c>
      <c r="N105" s="195">
        <f t="shared" si="8"/>
        <v>180868</v>
      </c>
    </row>
    <row r="106" spans="1:14" ht="26.25">
      <c r="A106" s="61">
        <v>2272</v>
      </c>
      <c r="B106" s="62" t="s">
        <v>72</v>
      </c>
      <c r="C106" s="191">
        <v>8436</v>
      </c>
      <c r="D106" s="191">
        <v>1977</v>
      </c>
      <c r="E106" s="191"/>
      <c r="F106" s="191">
        <f t="shared" si="6"/>
        <v>10413</v>
      </c>
      <c r="G106" s="192">
        <v>15214</v>
      </c>
      <c r="H106" s="192">
        <v>3047</v>
      </c>
      <c r="I106" s="192">
        <v>0</v>
      </c>
      <c r="J106" s="193">
        <f t="shared" si="7"/>
        <v>18261</v>
      </c>
      <c r="K106" s="194">
        <v>13992</v>
      </c>
      <c r="L106" s="194">
        <v>2799</v>
      </c>
      <c r="M106" s="191">
        <v>0</v>
      </c>
      <c r="N106" s="195">
        <f t="shared" si="8"/>
        <v>16791</v>
      </c>
    </row>
    <row r="107" spans="1:14" ht="14.25">
      <c r="A107" s="61">
        <v>2273</v>
      </c>
      <c r="B107" s="62" t="s">
        <v>73</v>
      </c>
      <c r="C107" s="191">
        <v>60146</v>
      </c>
      <c r="D107" s="191">
        <v>6237</v>
      </c>
      <c r="E107" s="191"/>
      <c r="F107" s="191">
        <f t="shared" si="6"/>
        <v>66383</v>
      </c>
      <c r="G107" s="192">
        <v>65052</v>
      </c>
      <c r="H107" s="192">
        <v>13038</v>
      </c>
      <c r="I107" s="192">
        <v>0</v>
      </c>
      <c r="J107" s="193">
        <f t="shared" si="7"/>
        <v>78090</v>
      </c>
      <c r="K107" s="194">
        <v>77356</v>
      </c>
      <c r="L107" s="194">
        <v>25835</v>
      </c>
      <c r="M107" s="191">
        <v>0</v>
      </c>
      <c r="N107" s="195">
        <f t="shared" si="8"/>
        <v>103191</v>
      </c>
    </row>
    <row r="108" spans="1:14" ht="39">
      <c r="A108" s="61">
        <v>2282</v>
      </c>
      <c r="B108" s="62" t="s">
        <v>74</v>
      </c>
      <c r="C108" s="191">
        <v>0</v>
      </c>
      <c r="D108" s="191">
        <v>0</v>
      </c>
      <c r="E108" s="191">
        <v>0</v>
      </c>
      <c r="F108" s="191">
        <f t="shared" si="6"/>
        <v>0</v>
      </c>
      <c r="G108" s="192">
        <v>2508</v>
      </c>
      <c r="H108" s="192">
        <v>0</v>
      </c>
      <c r="I108" s="192">
        <v>0</v>
      </c>
      <c r="J108" s="193">
        <f t="shared" si="7"/>
        <v>2508</v>
      </c>
      <c r="K108" s="194">
        <v>2000</v>
      </c>
      <c r="L108" s="194">
        <v>0</v>
      </c>
      <c r="M108" s="191">
        <v>0</v>
      </c>
      <c r="N108" s="195">
        <f t="shared" si="8"/>
        <v>2000</v>
      </c>
    </row>
    <row r="109" spans="1:14" ht="15">
      <c r="A109" s="61">
        <v>2800</v>
      </c>
      <c r="B109" s="62" t="s">
        <v>75</v>
      </c>
      <c r="C109" s="191">
        <v>0</v>
      </c>
      <c r="D109" s="191">
        <v>274</v>
      </c>
      <c r="E109" s="191"/>
      <c r="F109" s="191">
        <f t="shared" si="6"/>
        <v>274</v>
      </c>
      <c r="G109" s="192">
        <v>12000</v>
      </c>
      <c r="H109" s="192">
        <v>0</v>
      </c>
      <c r="I109" s="192"/>
      <c r="J109" s="193">
        <f t="shared" si="7"/>
        <v>12000</v>
      </c>
      <c r="K109" s="194">
        <v>0</v>
      </c>
      <c r="L109" s="194">
        <v>0</v>
      </c>
      <c r="M109" s="191">
        <v>0</v>
      </c>
      <c r="N109" s="195">
        <f t="shared" si="8"/>
        <v>0</v>
      </c>
    </row>
    <row r="110" spans="1:14" ht="30.75" customHeight="1">
      <c r="A110" s="61">
        <v>3110</v>
      </c>
      <c r="B110" s="62" t="s">
        <v>76</v>
      </c>
      <c r="C110" s="191">
        <v>0</v>
      </c>
      <c r="D110" s="191">
        <v>59928</v>
      </c>
      <c r="E110" s="191">
        <v>59928</v>
      </c>
      <c r="F110" s="191">
        <f t="shared" si="6"/>
        <v>59928</v>
      </c>
      <c r="G110" s="192">
        <v>0</v>
      </c>
      <c r="H110" s="192">
        <v>0</v>
      </c>
      <c r="I110" s="192">
        <v>0</v>
      </c>
      <c r="J110" s="193">
        <f t="shared" si="7"/>
        <v>0</v>
      </c>
      <c r="K110" s="191">
        <v>0</v>
      </c>
      <c r="L110" s="191">
        <v>54000</v>
      </c>
      <c r="M110" s="191">
        <v>0</v>
      </c>
      <c r="N110" s="195">
        <f t="shared" si="8"/>
        <v>54000</v>
      </c>
    </row>
    <row r="111" spans="1:14" ht="14.25" hidden="1">
      <c r="A111" s="63"/>
      <c r="B111" s="29"/>
      <c r="C111" s="196"/>
      <c r="D111" s="196"/>
      <c r="E111" s="196"/>
      <c r="F111" s="197"/>
      <c r="G111" s="198"/>
      <c r="H111" s="198"/>
      <c r="I111" s="198"/>
      <c r="J111" s="193"/>
      <c r="K111" s="198"/>
      <c r="L111" s="197"/>
      <c r="M111" s="197"/>
      <c r="N111" s="195"/>
    </row>
    <row r="112" spans="1:14" ht="14.25" hidden="1">
      <c r="A112" s="64"/>
      <c r="B112" s="65"/>
      <c r="C112" s="24"/>
      <c r="D112" s="24"/>
      <c r="E112" s="24"/>
      <c r="F112" s="24"/>
      <c r="G112" s="169"/>
      <c r="H112" s="169"/>
      <c r="I112" s="169"/>
      <c r="J112" s="193"/>
      <c r="K112" s="24"/>
      <c r="L112" s="24"/>
      <c r="M112" s="24"/>
      <c r="N112" s="195"/>
    </row>
    <row r="113" spans="1:14" ht="14.25" hidden="1">
      <c r="A113" s="64"/>
      <c r="B113" s="65"/>
      <c r="C113" s="24"/>
      <c r="D113" s="24"/>
      <c r="E113" s="24"/>
      <c r="F113" s="24"/>
      <c r="G113" s="169"/>
      <c r="H113" s="169"/>
      <c r="I113" s="169"/>
      <c r="J113" s="193"/>
      <c r="K113" s="24"/>
      <c r="L113" s="24"/>
      <c r="M113" s="24"/>
      <c r="N113" s="195"/>
    </row>
    <row r="114" spans="1:14" ht="14.25" hidden="1">
      <c r="A114" s="64"/>
      <c r="B114" s="65"/>
      <c r="C114" s="24"/>
      <c r="D114" s="24"/>
      <c r="E114" s="24"/>
      <c r="F114" s="24"/>
      <c r="G114" s="169"/>
      <c r="H114" s="169"/>
      <c r="I114" s="169"/>
      <c r="J114" s="193"/>
      <c r="K114" s="24"/>
      <c r="L114" s="24"/>
      <c r="M114" s="24"/>
      <c r="N114" s="195"/>
    </row>
    <row r="115" spans="1:14" ht="14.25" hidden="1">
      <c r="A115" s="64"/>
      <c r="B115" s="65"/>
      <c r="C115" s="24"/>
      <c r="D115" s="24"/>
      <c r="E115" s="24"/>
      <c r="F115" s="24"/>
      <c r="G115" s="169"/>
      <c r="H115" s="169"/>
      <c r="I115" s="169"/>
      <c r="J115" s="193"/>
      <c r="K115" s="24"/>
      <c r="L115" s="24"/>
      <c r="M115" s="24"/>
      <c r="N115" s="195"/>
    </row>
    <row r="116" spans="1:14" ht="14.25" hidden="1">
      <c r="A116" s="64"/>
      <c r="B116" s="65"/>
      <c r="C116" s="24"/>
      <c r="D116" s="24"/>
      <c r="E116" s="24"/>
      <c r="F116" s="24"/>
      <c r="G116" s="169"/>
      <c r="H116" s="169"/>
      <c r="I116" s="169"/>
      <c r="J116" s="193"/>
      <c r="K116" s="24"/>
      <c r="L116" s="24"/>
      <c r="M116" s="24"/>
      <c r="N116" s="195"/>
    </row>
    <row r="117" spans="1:14" ht="14.25" hidden="1">
      <c r="A117" s="64"/>
      <c r="B117" s="65"/>
      <c r="C117" s="24"/>
      <c r="D117" s="24"/>
      <c r="E117" s="24"/>
      <c r="F117" s="24"/>
      <c r="G117" s="169"/>
      <c r="H117" s="169"/>
      <c r="I117" s="169"/>
      <c r="J117" s="193"/>
      <c r="K117" s="24"/>
      <c r="L117" s="24"/>
      <c r="M117" s="24"/>
      <c r="N117" s="195"/>
    </row>
    <row r="118" spans="1:14" ht="17.25" customHeight="1" hidden="1">
      <c r="A118" s="64"/>
      <c r="B118" s="65"/>
      <c r="C118" s="24"/>
      <c r="D118" s="24"/>
      <c r="E118" s="24"/>
      <c r="F118" s="24"/>
      <c r="G118" s="169"/>
      <c r="H118" s="169"/>
      <c r="I118" s="169"/>
      <c r="J118" s="193"/>
      <c r="K118" s="24"/>
      <c r="L118" s="24"/>
      <c r="M118" s="24"/>
      <c r="N118" s="195"/>
    </row>
    <row r="119" spans="1:14" ht="27" customHeight="1" hidden="1">
      <c r="A119" s="64"/>
      <c r="B119" s="65"/>
      <c r="C119" s="24"/>
      <c r="D119" s="24"/>
      <c r="E119" s="24"/>
      <c r="F119" s="24"/>
      <c r="G119" s="169"/>
      <c r="H119" s="169"/>
      <c r="I119" s="169"/>
      <c r="J119" s="193"/>
      <c r="K119" s="24"/>
      <c r="L119" s="24"/>
      <c r="M119" s="24"/>
      <c r="N119" s="195"/>
    </row>
    <row r="120" spans="1:14" ht="18" customHeight="1" hidden="1">
      <c r="A120" s="64"/>
      <c r="B120" s="65"/>
      <c r="C120" s="24"/>
      <c r="D120" s="24"/>
      <c r="E120" s="24"/>
      <c r="F120" s="24"/>
      <c r="G120" s="169"/>
      <c r="H120" s="169"/>
      <c r="I120" s="169"/>
      <c r="J120" s="193"/>
      <c r="K120" s="24"/>
      <c r="L120" s="24"/>
      <c r="M120" s="24"/>
      <c r="N120" s="195"/>
    </row>
    <row r="121" spans="1:14" ht="45.75" customHeight="1" hidden="1">
      <c r="A121" s="64"/>
      <c r="B121" s="65"/>
      <c r="C121" s="24"/>
      <c r="D121" s="24"/>
      <c r="E121" s="24"/>
      <c r="F121" s="24"/>
      <c r="G121" s="169"/>
      <c r="H121" s="169"/>
      <c r="I121" s="169"/>
      <c r="J121" s="193"/>
      <c r="K121" s="24"/>
      <c r="L121" s="24"/>
      <c r="M121" s="24"/>
      <c r="N121" s="195"/>
    </row>
    <row r="122" spans="1:14" ht="14.25" hidden="1">
      <c r="A122" s="64"/>
      <c r="B122" s="65"/>
      <c r="C122" s="24"/>
      <c r="D122" s="24"/>
      <c r="E122" s="24"/>
      <c r="F122" s="24"/>
      <c r="G122" s="169"/>
      <c r="H122" s="169"/>
      <c r="I122" s="169"/>
      <c r="J122" s="193"/>
      <c r="K122" s="24"/>
      <c r="L122" s="24"/>
      <c r="M122" s="24"/>
      <c r="N122" s="195"/>
    </row>
    <row r="123" spans="1:14" ht="14.25" hidden="1">
      <c r="A123" s="64"/>
      <c r="B123" s="65"/>
      <c r="C123" s="24"/>
      <c r="D123" s="24"/>
      <c r="E123" s="24"/>
      <c r="F123" s="24"/>
      <c r="G123" s="169"/>
      <c r="H123" s="169"/>
      <c r="I123" s="169"/>
      <c r="J123" s="193"/>
      <c r="K123" s="24"/>
      <c r="L123" s="24"/>
      <c r="M123" s="24"/>
      <c r="N123" s="195"/>
    </row>
    <row r="124" spans="1:14" ht="14.25">
      <c r="A124" s="66"/>
      <c r="B124" s="67" t="s">
        <v>54</v>
      </c>
      <c r="C124" s="199">
        <f>C111+C97</f>
        <v>14062241</v>
      </c>
      <c r="D124" s="199">
        <f>D111+D97</f>
        <v>534347</v>
      </c>
      <c r="E124" s="199">
        <f>E111+E97</f>
        <v>59928</v>
      </c>
      <c r="F124" s="199">
        <f>C124+D124</f>
        <v>14596588</v>
      </c>
      <c r="G124" s="200">
        <f>G111+G97</f>
        <v>15970950</v>
      </c>
      <c r="H124" s="200">
        <f>H111+H97</f>
        <v>425764</v>
      </c>
      <c r="I124" s="200">
        <f>I111+I97</f>
        <v>0</v>
      </c>
      <c r="J124" s="200">
        <f>G124+H124</f>
        <v>16396714</v>
      </c>
      <c r="K124" s="199">
        <f>K111+K97</f>
        <v>18103816.44</v>
      </c>
      <c r="L124" s="199">
        <f>L111+L97</f>
        <v>604000</v>
      </c>
      <c r="M124" s="199">
        <f>M111+M97</f>
        <v>0</v>
      </c>
      <c r="N124" s="201">
        <f>K124+L124</f>
        <v>18707816.44</v>
      </c>
    </row>
    <row r="125" spans="1:14" ht="14.25">
      <c r="A125" s="37"/>
      <c r="B125" s="38"/>
      <c r="C125" s="37"/>
      <c r="D125" s="37"/>
      <c r="E125" s="37"/>
      <c r="F125" s="37"/>
      <c r="G125" s="37"/>
      <c r="H125" s="37"/>
      <c r="I125" s="37"/>
      <c r="J125" s="37"/>
      <c r="K125" s="37"/>
      <c r="L125" s="37"/>
      <c r="M125" s="37"/>
      <c r="N125" s="37"/>
    </row>
    <row r="126" spans="1:14" ht="16.5" customHeight="1">
      <c r="A126" s="365" t="s">
        <v>77</v>
      </c>
      <c r="B126" s="365"/>
      <c r="C126" s="365"/>
      <c r="D126" s="365"/>
      <c r="E126" s="365"/>
      <c r="F126" s="365"/>
      <c r="G126" s="365"/>
      <c r="H126" s="365"/>
      <c r="I126" s="365"/>
      <c r="J126" s="365"/>
      <c r="K126" s="365"/>
      <c r="L126" s="365"/>
      <c r="M126" s="365"/>
      <c r="N126" s="365"/>
    </row>
    <row r="127" spans="1:14" ht="14.25" customHeight="1">
      <c r="A127" s="68"/>
      <c r="M127" s="376" t="s">
        <v>56</v>
      </c>
      <c r="N127" s="376"/>
    </row>
    <row r="128" spans="1:14" ht="15.75" customHeight="1">
      <c r="A128" s="417" t="s">
        <v>78</v>
      </c>
      <c r="B128" s="437" t="s">
        <v>25</v>
      </c>
      <c r="C128" s="419" t="s">
        <v>26</v>
      </c>
      <c r="D128" s="419"/>
      <c r="E128" s="419"/>
      <c r="F128" s="419"/>
      <c r="G128" s="419" t="s">
        <v>27</v>
      </c>
      <c r="H128" s="419"/>
      <c r="I128" s="419"/>
      <c r="J128" s="419"/>
      <c r="K128" s="415" t="s">
        <v>28</v>
      </c>
      <c r="L128" s="415"/>
      <c r="M128" s="415"/>
      <c r="N128" s="415"/>
    </row>
    <row r="129" spans="1:14" ht="22.5" customHeight="1">
      <c r="A129" s="417"/>
      <c r="B129" s="437"/>
      <c r="C129" s="407" t="s">
        <v>29</v>
      </c>
      <c r="D129" s="407" t="s">
        <v>30</v>
      </c>
      <c r="E129" s="407" t="s">
        <v>31</v>
      </c>
      <c r="F129" s="11" t="s">
        <v>32</v>
      </c>
      <c r="G129" s="407" t="s">
        <v>29</v>
      </c>
      <c r="H129" s="407" t="s">
        <v>30</v>
      </c>
      <c r="I129" s="407" t="s">
        <v>31</v>
      </c>
      <c r="J129" s="11" t="s">
        <v>32</v>
      </c>
      <c r="K129" s="407" t="s">
        <v>29</v>
      </c>
      <c r="L129" s="407" t="s">
        <v>30</v>
      </c>
      <c r="M129" s="479" t="s">
        <v>31</v>
      </c>
      <c r="N129" s="12" t="s">
        <v>32</v>
      </c>
    </row>
    <row r="130" spans="1:14" ht="24" customHeight="1">
      <c r="A130" s="417"/>
      <c r="B130" s="437"/>
      <c r="C130" s="407" t="s">
        <v>34</v>
      </c>
      <c r="D130" s="407" t="s">
        <v>34</v>
      </c>
      <c r="E130" s="407"/>
      <c r="F130" s="10" t="s">
        <v>35</v>
      </c>
      <c r="G130" s="407" t="s">
        <v>34</v>
      </c>
      <c r="H130" s="407" t="s">
        <v>34</v>
      </c>
      <c r="I130" s="407"/>
      <c r="J130" s="10" t="s">
        <v>36</v>
      </c>
      <c r="K130" s="407" t="s">
        <v>34</v>
      </c>
      <c r="L130" s="407" t="s">
        <v>34</v>
      </c>
      <c r="M130" s="479"/>
      <c r="N130" s="13" t="s">
        <v>37</v>
      </c>
    </row>
    <row r="131" spans="1:14" ht="14.25">
      <c r="A131" s="14">
        <v>1</v>
      </c>
      <c r="B131" s="15">
        <v>2</v>
      </c>
      <c r="C131" s="15">
        <v>3</v>
      </c>
      <c r="D131" s="15">
        <v>4</v>
      </c>
      <c r="E131" s="15">
        <v>5</v>
      </c>
      <c r="F131" s="15">
        <v>6</v>
      </c>
      <c r="G131" s="15">
        <v>7</v>
      </c>
      <c r="H131" s="15">
        <v>8</v>
      </c>
      <c r="I131" s="15">
        <v>9</v>
      </c>
      <c r="J131" s="15">
        <v>10</v>
      </c>
      <c r="K131" s="15">
        <v>11</v>
      </c>
      <c r="L131" s="15">
        <v>12</v>
      </c>
      <c r="M131" s="15">
        <v>13</v>
      </c>
      <c r="N131" s="16">
        <v>14</v>
      </c>
    </row>
    <row r="132" spans="1:14" ht="14.25">
      <c r="A132" s="69"/>
      <c r="B132" s="70"/>
      <c r="C132" s="70"/>
      <c r="D132" s="70"/>
      <c r="E132" s="70"/>
      <c r="F132" s="70"/>
      <c r="G132" s="70"/>
      <c r="H132" s="70"/>
      <c r="I132" s="70"/>
      <c r="J132" s="70"/>
      <c r="K132" s="70"/>
      <c r="L132" s="70"/>
      <c r="M132" s="70"/>
      <c r="N132" s="71"/>
    </row>
    <row r="133" spans="1:14" ht="14.25">
      <c r="A133" s="69"/>
      <c r="B133" s="21"/>
      <c r="C133" s="22"/>
      <c r="D133" s="21"/>
      <c r="E133" s="21"/>
      <c r="F133" s="21"/>
      <c r="G133" s="21"/>
      <c r="H133" s="21"/>
      <c r="I133" s="21"/>
      <c r="J133" s="21"/>
      <c r="K133" s="21"/>
      <c r="L133" s="21"/>
      <c r="M133" s="21"/>
      <c r="N133" s="72"/>
    </row>
    <row r="134" spans="1:14" ht="14.25">
      <c r="A134" s="32"/>
      <c r="B134" s="33" t="s">
        <v>54</v>
      </c>
      <c r="C134" s="73"/>
      <c r="D134" s="73"/>
      <c r="E134" s="73"/>
      <c r="F134" s="73"/>
      <c r="G134" s="73"/>
      <c r="H134" s="73"/>
      <c r="I134" s="73"/>
      <c r="J134" s="73"/>
      <c r="K134" s="73"/>
      <c r="L134" s="73"/>
      <c r="M134" s="73"/>
      <c r="N134" s="74"/>
    </row>
    <row r="135" spans="1:14" ht="16.5" customHeight="1">
      <c r="A135" s="37"/>
      <c r="B135" s="38"/>
      <c r="C135" s="37"/>
      <c r="D135" s="37"/>
      <c r="E135" s="37"/>
      <c r="F135" s="37"/>
      <c r="G135" s="37"/>
      <c r="H135" s="37"/>
      <c r="I135" s="37"/>
      <c r="J135" s="37"/>
      <c r="K135" s="37"/>
      <c r="L135" s="37"/>
      <c r="M135" s="37"/>
      <c r="N135" s="37"/>
    </row>
    <row r="136" spans="1:14" ht="17.25" customHeight="1">
      <c r="A136" s="365" t="s">
        <v>79</v>
      </c>
      <c r="B136" s="365"/>
      <c r="C136" s="365"/>
      <c r="D136" s="365"/>
      <c r="E136" s="365"/>
      <c r="F136" s="365"/>
      <c r="G136" s="365"/>
      <c r="H136" s="365"/>
      <c r="I136" s="365"/>
      <c r="J136" s="365"/>
      <c r="K136" s="365"/>
      <c r="L136" s="365"/>
      <c r="M136" s="365"/>
      <c r="N136" s="365"/>
    </row>
    <row r="137" spans="1:14" ht="15" customHeight="1">
      <c r="A137" s="68"/>
      <c r="M137" s="376" t="s">
        <v>56</v>
      </c>
      <c r="N137" s="376"/>
    </row>
    <row r="138" spans="1:14" ht="16.5" customHeight="1">
      <c r="A138" s="417" t="s">
        <v>63</v>
      </c>
      <c r="B138" s="437" t="s">
        <v>25</v>
      </c>
      <c r="C138" s="437"/>
      <c r="D138" s="437"/>
      <c r="E138" s="437"/>
      <c r="F138" s="437"/>
      <c r="G138" s="419" t="s">
        <v>57</v>
      </c>
      <c r="H138" s="419"/>
      <c r="I138" s="419"/>
      <c r="J138" s="419"/>
      <c r="K138" s="415" t="s">
        <v>58</v>
      </c>
      <c r="L138" s="415"/>
      <c r="M138" s="415"/>
      <c r="N138" s="415"/>
    </row>
    <row r="139" spans="1:14" ht="15.75" customHeight="1">
      <c r="A139" s="417"/>
      <c r="B139" s="437"/>
      <c r="C139" s="437"/>
      <c r="D139" s="437"/>
      <c r="E139" s="437"/>
      <c r="F139" s="437"/>
      <c r="G139" s="407" t="s">
        <v>29</v>
      </c>
      <c r="H139" s="407" t="s">
        <v>30</v>
      </c>
      <c r="I139" s="407" t="s">
        <v>31</v>
      </c>
      <c r="J139" s="11" t="s">
        <v>32</v>
      </c>
      <c r="K139" s="407" t="s">
        <v>29</v>
      </c>
      <c r="L139" s="407" t="s">
        <v>30</v>
      </c>
      <c r="M139" s="407" t="s">
        <v>31</v>
      </c>
      <c r="N139" s="12" t="s">
        <v>32</v>
      </c>
    </row>
    <row r="140" spans="1:14" ht="44.25" customHeight="1">
      <c r="A140" s="417"/>
      <c r="B140" s="437"/>
      <c r="C140" s="437"/>
      <c r="D140" s="437"/>
      <c r="E140" s="437"/>
      <c r="F140" s="437"/>
      <c r="G140" s="407" t="s">
        <v>34</v>
      </c>
      <c r="H140" s="407" t="s">
        <v>34</v>
      </c>
      <c r="I140" s="407"/>
      <c r="J140" s="10" t="s">
        <v>35</v>
      </c>
      <c r="K140" s="407" t="s">
        <v>34</v>
      </c>
      <c r="L140" s="407" t="s">
        <v>34</v>
      </c>
      <c r="M140" s="407"/>
      <c r="N140" s="13" t="s">
        <v>36</v>
      </c>
    </row>
    <row r="141" spans="1:14" ht="15.75" customHeight="1">
      <c r="A141" s="14">
        <v>1</v>
      </c>
      <c r="B141" s="380">
        <v>2</v>
      </c>
      <c r="C141" s="380"/>
      <c r="D141" s="380"/>
      <c r="E141" s="380"/>
      <c r="F141" s="380"/>
      <c r="G141" s="15">
        <v>3</v>
      </c>
      <c r="H141" s="15">
        <v>4</v>
      </c>
      <c r="I141" s="15">
        <v>5</v>
      </c>
      <c r="J141" s="15">
        <v>6</v>
      </c>
      <c r="K141" s="15">
        <v>7</v>
      </c>
      <c r="L141" s="15">
        <v>8</v>
      </c>
      <c r="M141" s="15">
        <v>9</v>
      </c>
      <c r="N141" s="16">
        <v>10</v>
      </c>
    </row>
    <row r="142" spans="1:14" ht="40.5" customHeight="1">
      <c r="A142" s="75">
        <v>813104</v>
      </c>
      <c r="B142" s="518" t="s">
        <v>39</v>
      </c>
      <c r="C142" s="518"/>
      <c r="D142" s="518"/>
      <c r="E142" s="518"/>
      <c r="F142" s="518"/>
      <c r="G142" s="95">
        <f>G143+G144+G145+G146+G147+G148+G149+G150+G151+G152+G153+G154+G155</f>
        <v>18988072.040000003</v>
      </c>
      <c r="H142" s="95">
        <f>H143+H144+H145+H146+H147+H148+H149+H150+H151+H152+H153+H154+H155+1</f>
        <v>580779.0380000001</v>
      </c>
      <c r="I142" s="95">
        <f>I143+I144+I145+I146+I147+I148+I149+I150+I151+I152+I153+I154+I155</f>
        <v>0</v>
      </c>
      <c r="J142" s="95">
        <f aca="true" t="shared" si="9" ref="J142:J155">G142+H142</f>
        <v>19568851.078</v>
      </c>
      <c r="K142" s="95">
        <f>K143+K144+K145+K146+K147+K148+K149+K150+K151+K152+K153+K154+K155</f>
        <v>20380616.739048004</v>
      </c>
      <c r="L142" s="95">
        <f>L143+L144+L145+L146+L147+L148+L149+L150+L151+L152+L153+L154+L155</f>
        <v>609812.614194</v>
      </c>
      <c r="M142" s="95">
        <f>M143+M144+M145+M146+M147+M148+M149+M150+M151+M152+M153+M154+M155</f>
        <v>0</v>
      </c>
      <c r="N142" s="95">
        <f>K142+L142+1</f>
        <v>20990430.353242002</v>
      </c>
    </row>
    <row r="143" spans="1:14" ht="15.75" customHeight="1">
      <c r="A143" s="77">
        <v>2111</v>
      </c>
      <c r="B143" s="517" t="s">
        <v>64</v>
      </c>
      <c r="C143" s="517"/>
      <c r="D143" s="517"/>
      <c r="E143" s="517"/>
      <c r="F143" s="517"/>
      <c r="G143" s="202">
        <v>14656515</v>
      </c>
      <c r="H143" s="203">
        <v>393767</v>
      </c>
      <c r="I143" s="204">
        <v>0</v>
      </c>
      <c r="J143" s="95">
        <f t="shared" si="9"/>
        <v>15050282</v>
      </c>
      <c r="K143" s="203">
        <v>15747591</v>
      </c>
      <c r="L143" s="203">
        <v>412202</v>
      </c>
      <c r="M143" s="204">
        <v>0</v>
      </c>
      <c r="N143" s="95">
        <f aca="true" t="shared" si="10" ref="N143:N155">K143+L143</f>
        <v>16159793</v>
      </c>
    </row>
    <row r="144" spans="1:14" ht="15.75" customHeight="1">
      <c r="A144" s="77">
        <v>2120</v>
      </c>
      <c r="B144" s="517" t="s">
        <v>65</v>
      </c>
      <c r="C144" s="517"/>
      <c r="D144" s="517"/>
      <c r="E144" s="517"/>
      <c r="F144" s="517"/>
      <c r="G144" s="202">
        <v>3224434</v>
      </c>
      <c r="H144" s="203">
        <f>H143*0.22</f>
        <v>86628.74</v>
      </c>
      <c r="I144" s="204">
        <v>0</v>
      </c>
      <c r="J144" s="95">
        <f t="shared" si="9"/>
        <v>3311062.74</v>
      </c>
      <c r="K144" s="203">
        <v>3464470</v>
      </c>
      <c r="L144" s="203">
        <f>L143*0.22</f>
        <v>90684.44</v>
      </c>
      <c r="M144" s="204">
        <v>0</v>
      </c>
      <c r="N144" s="95">
        <f t="shared" si="10"/>
        <v>3555154.44</v>
      </c>
    </row>
    <row r="145" spans="1:14" ht="15.75" customHeight="1">
      <c r="A145" s="77">
        <v>2210</v>
      </c>
      <c r="B145" s="517" t="s">
        <v>66</v>
      </c>
      <c r="C145" s="517"/>
      <c r="D145" s="517"/>
      <c r="E145" s="517"/>
      <c r="F145" s="517"/>
      <c r="G145" s="205">
        <v>427025</v>
      </c>
      <c r="H145" s="204">
        <f>L100*1.056</f>
        <v>39728.832</v>
      </c>
      <c r="I145" s="204">
        <v>0</v>
      </c>
      <c r="J145" s="95">
        <f t="shared" si="9"/>
        <v>466753.832</v>
      </c>
      <c r="K145" s="204">
        <f>G145*1.05+1</f>
        <v>448377.25</v>
      </c>
      <c r="L145" s="204">
        <f>H145*1.05</f>
        <v>41715.2736</v>
      </c>
      <c r="M145" s="204">
        <v>0</v>
      </c>
      <c r="N145" s="95">
        <f t="shared" si="10"/>
        <v>490092.5236</v>
      </c>
    </row>
    <row r="146" spans="1:14" ht="15.75" customHeight="1">
      <c r="A146" s="77">
        <v>2220</v>
      </c>
      <c r="B146" s="517" t="s">
        <v>80</v>
      </c>
      <c r="C146" s="517"/>
      <c r="D146" s="517"/>
      <c r="E146" s="517"/>
      <c r="F146" s="517"/>
      <c r="G146" s="204">
        <f>K101*1.056</f>
        <v>7444.8</v>
      </c>
      <c r="H146" s="204">
        <v>0</v>
      </c>
      <c r="I146" s="204">
        <v>0</v>
      </c>
      <c r="J146" s="95">
        <f t="shared" si="9"/>
        <v>7444.8</v>
      </c>
      <c r="K146" s="204">
        <f>G146*1.05</f>
        <v>7817.040000000001</v>
      </c>
      <c r="L146" s="204">
        <v>0</v>
      </c>
      <c r="M146" s="204">
        <v>0</v>
      </c>
      <c r="N146" s="95">
        <f t="shared" si="10"/>
        <v>7817.040000000001</v>
      </c>
    </row>
    <row r="147" spans="1:14" ht="15.75" customHeight="1">
      <c r="A147" s="77">
        <v>2230</v>
      </c>
      <c r="B147" s="517" t="s">
        <v>68</v>
      </c>
      <c r="C147" s="517"/>
      <c r="D147" s="517"/>
      <c r="E147" s="517"/>
      <c r="F147" s="517"/>
      <c r="G147" s="204">
        <f>K102*1.056</f>
        <v>152146.36800000002</v>
      </c>
      <c r="H147" s="204">
        <v>0</v>
      </c>
      <c r="I147" s="204">
        <v>0</v>
      </c>
      <c r="J147" s="95">
        <f t="shared" si="9"/>
        <v>152146.36800000002</v>
      </c>
      <c r="K147" s="204">
        <f>G147*1.05</f>
        <v>159753.68640000004</v>
      </c>
      <c r="L147" s="204">
        <v>0</v>
      </c>
      <c r="M147" s="204">
        <v>0</v>
      </c>
      <c r="N147" s="95">
        <f t="shared" si="10"/>
        <v>159753.68640000004</v>
      </c>
    </row>
    <row r="148" spans="1:14" ht="15.75" customHeight="1">
      <c r="A148" s="77">
        <v>2240</v>
      </c>
      <c r="B148" s="517" t="s">
        <v>69</v>
      </c>
      <c r="C148" s="517"/>
      <c r="D148" s="517"/>
      <c r="E148" s="517"/>
      <c r="F148" s="517"/>
      <c r="G148" s="204">
        <f>K103*1.056</f>
        <v>184298.4</v>
      </c>
      <c r="H148" s="204">
        <f>L103*1.056</f>
        <v>20697.600000000002</v>
      </c>
      <c r="I148" s="204">
        <v>0</v>
      </c>
      <c r="J148" s="95">
        <f t="shared" si="9"/>
        <v>204996</v>
      </c>
      <c r="K148" s="204">
        <f>G148*1.05</f>
        <v>193513.32</v>
      </c>
      <c r="L148" s="204">
        <f>H148*1.05</f>
        <v>21732.480000000003</v>
      </c>
      <c r="M148" s="204">
        <v>0</v>
      </c>
      <c r="N148" s="95">
        <f t="shared" si="10"/>
        <v>215245.80000000002</v>
      </c>
    </row>
    <row r="149" spans="1:14" ht="15.75" customHeight="1">
      <c r="A149" s="77">
        <v>2250</v>
      </c>
      <c r="B149" s="517" t="s">
        <v>70</v>
      </c>
      <c r="C149" s="517"/>
      <c r="D149" s="517"/>
      <c r="E149" s="517"/>
      <c r="F149" s="517"/>
      <c r="G149" s="204">
        <f>K104*1.056</f>
        <v>46675.200000000004</v>
      </c>
      <c r="H149" s="204">
        <v>0</v>
      </c>
      <c r="I149" s="204">
        <v>0</v>
      </c>
      <c r="J149" s="95">
        <f t="shared" si="9"/>
        <v>46675.200000000004</v>
      </c>
      <c r="K149" s="204">
        <f>G149*1.05</f>
        <v>49008.96000000001</v>
      </c>
      <c r="L149" s="204">
        <v>0</v>
      </c>
      <c r="M149" s="204">
        <v>0</v>
      </c>
      <c r="N149" s="95">
        <f t="shared" si="10"/>
        <v>49008.96000000001</v>
      </c>
    </row>
    <row r="150" spans="1:14" ht="15.75" customHeight="1">
      <c r="A150" s="77">
        <v>2271</v>
      </c>
      <c r="B150" s="517" t="s">
        <v>71</v>
      </c>
      <c r="C150" s="517"/>
      <c r="D150" s="517"/>
      <c r="E150" s="517"/>
      <c r="F150" s="517"/>
      <c r="G150" s="204">
        <f>K105*1.082</f>
        <v>187190.328</v>
      </c>
      <c r="H150" s="204">
        <f>L105*1.082</f>
        <v>8508.848</v>
      </c>
      <c r="I150" s="204">
        <v>0</v>
      </c>
      <c r="J150" s="95">
        <f t="shared" si="9"/>
        <v>195699.176</v>
      </c>
      <c r="K150" s="204">
        <f>G150*1.059</f>
        <v>198234.557352</v>
      </c>
      <c r="L150" s="204">
        <f>H150*1.059</f>
        <v>9010.870031999999</v>
      </c>
      <c r="M150" s="204">
        <v>0</v>
      </c>
      <c r="N150" s="95">
        <f t="shared" si="10"/>
        <v>207245.427384</v>
      </c>
    </row>
    <row r="151" spans="1:14" ht="15.75" customHeight="1">
      <c r="A151" s="77">
        <v>2272</v>
      </c>
      <c r="B151" s="517" t="s">
        <v>72</v>
      </c>
      <c r="C151" s="517"/>
      <c r="D151" s="517"/>
      <c r="E151" s="517"/>
      <c r="F151" s="517"/>
      <c r="G151" s="204">
        <f>K106*1.082</f>
        <v>15139.344000000001</v>
      </c>
      <c r="H151" s="204">
        <f>L106*1.082</f>
        <v>3028.518</v>
      </c>
      <c r="I151" s="204">
        <v>0</v>
      </c>
      <c r="J151" s="95">
        <f t="shared" si="9"/>
        <v>18167.862</v>
      </c>
      <c r="K151" s="204">
        <f>G151*1.059</f>
        <v>16032.565296</v>
      </c>
      <c r="L151" s="204">
        <f>H151*1.059</f>
        <v>3207.200562</v>
      </c>
      <c r="M151" s="204">
        <v>0</v>
      </c>
      <c r="N151" s="95">
        <f t="shared" si="10"/>
        <v>19239.765858</v>
      </c>
    </row>
    <row r="152" spans="1:14" ht="15.75" customHeight="1">
      <c r="A152" s="77">
        <v>2273</v>
      </c>
      <c r="B152" s="517" t="s">
        <v>73</v>
      </c>
      <c r="C152" s="517"/>
      <c r="D152" s="517"/>
      <c r="E152" s="517"/>
      <c r="F152" s="517"/>
      <c r="G152" s="204">
        <f>K107*1.1</f>
        <v>85091.6</v>
      </c>
      <c r="H152" s="204">
        <f>L107*1.1</f>
        <v>28418.500000000004</v>
      </c>
      <c r="I152" s="204">
        <v>0</v>
      </c>
      <c r="J152" s="95">
        <f t="shared" si="9"/>
        <v>113510.1</v>
      </c>
      <c r="K152" s="204">
        <f>G152*1.1</f>
        <v>93600.76000000001</v>
      </c>
      <c r="L152" s="204">
        <f>H152*1.1</f>
        <v>31260.350000000006</v>
      </c>
      <c r="M152" s="204">
        <v>0</v>
      </c>
      <c r="N152" s="95">
        <f t="shared" si="10"/>
        <v>124861.11000000002</v>
      </c>
    </row>
    <row r="153" spans="1:14" ht="34.5" customHeight="1">
      <c r="A153" s="77">
        <v>2282</v>
      </c>
      <c r="B153" s="517" t="s">
        <v>74</v>
      </c>
      <c r="C153" s="517"/>
      <c r="D153" s="517"/>
      <c r="E153" s="517"/>
      <c r="F153" s="517"/>
      <c r="G153" s="204">
        <f>K108*1.056</f>
        <v>2112</v>
      </c>
      <c r="H153" s="204">
        <v>0</v>
      </c>
      <c r="I153" s="204">
        <v>0</v>
      </c>
      <c r="J153" s="95">
        <f t="shared" si="9"/>
        <v>2112</v>
      </c>
      <c r="K153" s="204">
        <f>G153*1.05</f>
        <v>2217.6</v>
      </c>
      <c r="L153" s="204">
        <v>0</v>
      </c>
      <c r="M153" s="204">
        <v>0</v>
      </c>
      <c r="N153" s="95">
        <f t="shared" si="10"/>
        <v>2217.6</v>
      </c>
    </row>
    <row r="154" spans="1:14" ht="15.75" customHeight="1">
      <c r="A154" s="77">
        <v>2800</v>
      </c>
      <c r="B154" s="517" t="s">
        <v>75</v>
      </c>
      <c r="C154" s="517"/>
      <c r="D154" s="517"/>
      <c r="E154" s="517"/>
      <c r="F154" s="517"/>
      <c r="G154" s="204">
        <v>0</v>
      </c>
      <c r="H154" s="204">
        <v>0</v>
      </c>
      <c r="I154" s="204">
        <v>0</v>
      </c>
      <c r="J154" s="95">
        <f t="shared" si="9"/>
        <v>0</v>
      </c>
      <c r="K154" s="204">
        <v>0</v>
      </c>
      <c r="L154" s="204">
        <v>0</v>
      </c>
      <c r="M154" s="204">
        <v>0</v>
      </c>
      <c r="N154" s="95">
        <f t="shared" si="10"/>
        <v>0</v>
      </c>
    </row>
    <row r="155" spans="1:14" ht="24" customHeight="1">
      <c r="A155" s="77">
        <v>3110</v>
      </c>
      <c r="B155" s="517" t="s">
        <v>76</v>
      </c>
      <c r="C155" s="517"/>
      <c r="D155" s="517"/>
      <c r="E155" s="517"/>
      <c r="F155" s="517"/>
      <c r="G155" s="49">
        <v>0</v>
      </c>
      <c r="H155" s="49">
        <v>0</v>
      </c>
      <c r="I155" s="49">
        <v>0</v>
      </c>
      <c r="J155" s="95">
        <f t="shared" si="9"/>
        <v>0</v>
      </c>
      <c r="K155" s="49">
        <v>0</v>
      </c>
      <c r="L155" s="49">
        <v>0</v>
      </c>
      <c r="M155" s="49">
        <v>0</v>
      </c>
      <c r="N155" s="95">
        <f t="shared" si="10"/>
        <v>0</v>
      </c>
    </row>
    <row r="156" spans="1:14" ht="37.5" customHeight="1" hidden="1">
      <c r="A156" s="79"/>
      <c r="B156" s="514"/>
      <c r="C156" s="514"/>
      <c r="D156" s="514"/>
      <c r="E156" s="514"/>
      <c r="F156" s="514"/>
      <c r="G156" s="206"/>
      <c r="H156" s="206"/>
      <c r="I156" s="206"/>
      <c r="J156" s="206"/>
      <c r="K156" s="206"/>
      <c r="L156" s="206"/>
      <c r="M156" s="206"/>
      <c r="N156" s="206"/>
    </row>
    <row r="157" spans="1:14" ht="15.75" customHeight="1" hidden="1">
      <c r="A157" s="42"/>
      <c r="B157" s="517"/>
      <c r="C157" s="517"/>
      <c r="D157" s="517"/>
      <c r="E157" s="517"/>
      <c r="F157" s="517"/>
      <c r="G157" s="49"/>
      <c r="H157" s="49"/>
      <c r="I157" s="49"/>
      <c r="J157" s="97"/>
      <c r="K157" s="49"/>
      <c r="L157" s="49"/>
      <c r="M157" s="49"/>
      <c r="N157" s="97"/>
    </row>
    <row r="158" spans="1:14" ht="15.75" customHeight="1" hidden="1">
      <c r="A158" s="42"/>
      <c r="B158" s="517"/>
      <c r="C158" s="517"/>
      <c r="D158" s="517"/>
      <c r="E158" s="517"/>
      <c r="F158" s="517"/>
      <c r="G158" s="49"/>
      <c r="H158" s="49"/>
      <c r="I158" s="49"/>
      <c r="J158" s="97"/>
      <c r="K158" s="49"/>
      <c r="L158" s="49"/>
      <c r="M158" s="49"/>
      <c r="N158" s="97"/>
    </row>
    <row r="159" spans="1:14" ht="15.75" customHeight="1" hidden="1">
      <c r="A159" s="42"/>
      <c r="B159" s="517"/>
      <c r="C159" s="517"/>
      <c r="D159" s="517"/>
      <c r="E159" s="517"/>
      <c r="F159" s="517"/>
      <c r="G159" s="49"/>
      <c r="H159" s="49"/>
      <c r="I159" s="49"/>
      <c r="J159" s="97"/>
      <c r="K159" s="49"/>
      <c r="L159" s="49"/>
      <c r="M159" s="49"/>
      <c r="N159" s="97"/>
    </row>
    <row r="160" spans="1:14" ht="15.75" customHeight="1" hidden="1">
      <c r="A160" s="42"/>
      <c r="B160" s="517"/>
      <c r="C160" s="517"/>
      <c r="D160" s="517"/>
      <c r="E160" s="517"/>
      <c r="F160" s="517"/>
      <c r="G160" s="49"/>
      <c r="H160" s="49"/>
      <c r="I160" s="49"/>
      <c r="J160" s="97"/>
      <c r="K160" s="49"/>
      <c r="L160" s="49"/>
      <c r="M160" s="49"/>
      <c r="N160" s="97"/>
    </row>
    <row r="161" spans="1:14" ht="15.75" customHeight="1" hidden="1">
      <c r="A161" s="42"/>
      <c r="B161" s="517"/>
      <c r="C161" s="517"/>
      <c r="D161" s="517"/>
      <c r="E161" s="517"/>
      <c r="F161" s="517"/>
      <c r="G161" s="49"/>
      <c r="H161" s="49"/>
      <c r="I161" s="49"/>
      <c r="J161" s="97"/>
      <c r="K161" s="49"/>
      <c r="L161" s="49"/>
      <c r="M161" s="49"/>
      <c r="N161" s="97"/>
    </row>
    <row r="162" spans="1:14" ht="15.75" customHeight="1" hidden="1">
      <c r="A162" s="42"/>
      <c r="B162" s="517"/>
      <c r="C162" s="517"/>
      <c r="D162" s="517"/>
      <c r="E162" s="517"/>
      <c r="F162" s="517"/>
      <c r="G162" s="49"/>
      <c r="H162" s="49"/>
      <c r="I162" s="49"/>
      <c r="J162" s="97"/>
      <c r="K162" s="49"/>
      <c r="L162" s="49"/>
      <c r="M162" s="49"/>
      <c r="N162" s="97"/>
    </row>
    <row r="163" spans="1:14" ht="15.75" customHeight="1" hidden="1">
      <c r="A163" s="42"/>
      <c r="B163" s="517"/>
      <c r="C163" s="517"/>
      <c r="D163" s="517"/>
      <c r="E163" s="517"/>
      <c r="F163" s="517"/>
      <c r="G163" s="49"/>
      <c r="H163" s="49"/>
      <c r="I163" s="49"/>
      <c r="J163" s="97"/>
      <c r="K163" s="49"/>
      <c r="L163" s="49"/>
      <c r="M163" s="49"/>
      <c r="N163" s="97"/>
    </row>
    <row r="164" spans="1:14" ht="15.75" customHeight="1" hidden="1">
      <c r="A164" s="42"/>
      <c r="B164" s="517"/>
      <c r="C164" s="517"/>
      <c r="D164" s="517"/>
      <c r="E164" s="517"/>
      <c r="F164" s="517"/>
      <c r="G164" s="49"/>
      <c r="H164" s="49"/>
      <c r="I164" s="49"/>
      <c r="J164" s="97"/>
      <c r="K164" s="49"/>
      <c r="L164" s="49"/>
      <c r="M164" s="49"/>
      <c r="N164" s="97"/>
    </row>
    <row r="165" spans="1:14" ht="15.75" customHeight="1" hidden="1">
      <c r="A165" s="42"/>
      <c r="B165" s="517"/>
      <c r="C165" s="517"/>
      <c r="D165" s="517"/>
      <c r="E165" s="517"/>
      <c r="F165" s="517"/>
      <c r="G165" s="49"/>
      <c r="H165" s="49"/>
      <c r="I165" s="49"/>
      <c r="J165" s="97"/>
      <c r="K165" s="49"/>
      <c r="L165" s="49"/>
      <c r="M165" s="49"/>
      <c r="N165" s="97"/>
    </row>
    <row r="166" spans="1:14" ht="30" customHeight="1" hidden="1">
      <c r="A166" s="42"/>
      <c r="B166" s="517"/>
      <c r="C166" s="517"/>
      <c r="D166" s="517"/>
      <c r="E166" s="517"/>
      <c r="F166" s="517"/>
      <c r="G166" s="49"/>
      <c r="H166" s="49"/>
      <c r="I166" s="49"/>
      <c r="J166" s="97"/>
      <c r="K166" s="49"/>
      <c r="L166" s="49"/>
      <c r="M166" s="49"/>
      <c r="N166" s="97"/>
    </row>
    <row r="167" spans="1:14" ht="31.5" customHeight="1" hidden="1">
      <c r="A167" s="42"/>
      <c r="B167" s="517"/>
      <c r="C167" s="517"/>
      <c r="D167" s="517"/>
      <c r="E167" s="517"/>
      <c r="F167" s="517"/>
      <c r="G167" s="49"/>
      <c r="H167" s="49"/>
      <c r="I167" s="49"/>
      <c r="J167" s="97"/>
      <c r="K167" s="49"/>
      <c r="L167" s="49"/>
      <c r="M167" s="49"/>
      <c r="N167" s="97"/>
    </row>
    <row r="168" spans="1:14" ht="16.5" customHeight="1">
      <c r="A168" s="51"/>
      <c r="B168" s="473" t="s">
        <v>54</v>
      </c>
      <c r="C168" s="473"/>
      <c r="D168" s="473"/>
      <c r="E168" s="473"/>
      <c r="F168" s="473"/>
      <c r="G168" s="207">
        <f>G142+G156</f>
        <v>18988072.040000003</v>
      </c>
      <c r="H168" s="207">
        <f>H156+H142</f>
        <v>580779.0380000001</v>
      </c>
      <c r="I168" s="207">
        <f>I156+I142</f>
        <v>0</v>
      </c>
      <c r="J168" s="207">
        <f>G168+H168</f>
        <v>19568851.078</v>
      </c>
      <c r="K168" s="207">
        <f>K156+K142</f>
        <v>20380616.739048004</v>
      </c>
      <c r="L168" s="207">
        <f>L156+L142</f>
        <v>609812.614194</v>
      </c>
      <c r="M168" s="207">
        <f>M156+M142</f>
        <v>0</v>
      </c>
      <c r="N168" s="207">
        <f>K168+L168+1</f>
        <v>20990430.353242002</v>
      </c>
    </row>
    <row r="169" spans="1:14" ht="15">
      <c r="A169" s="54"/>
      <c r="B169" s="55"/>
      <c r="C169" s="55"/>
      <c r="D169" s="55"/>
      <c r="E169" s="55"/>
      <c r="F169" s="55"/>
      <c r="G169" s="54"/>
      <c r="H169" s="54"/>
      <c r="I169" s="54"/>
      <c r="J169" s="54"/>
      <c r="K169" s="54"/>
      <c r="L169" s="54"/>
      <c r="M169" s="54"/>
      <c r="N169" s="54"/>
    </row>
    <row r="170" spans="1:14" ht="17.25" customHeight="1">
      <c r="A170" s="365" t="s">
        <v>81</v>
      </c>
      <c r="B170" s="365"/>
      <c r="C170" s="365"/>
      <c r="D170" s="365"/>
      <c r="E170" s="365"/>
      <c r="F170" s="365"/>
      <c r="G170" s="365"/>
      <c r="H170" s="365"/>
      <c r="I170" s="365"/>
      <c r="J170" s="365"/>
      <c r="K170" s="365"/>
      <c r="L170" s="365"/>
      <c r="M170" s="365"/>
      <c r="N170" s="365"/>
    </row>
    <row r="171" spans="13:14" ht="17.25" customHeight="1">
      <c r="M171" s="376" t="s">
        <v>56</v>
      </c>
      <c r="N171" s="376"/>
    </row>
    <row r="172" spans="1:14" ht="16.5" customHeight="1">
      <c r="A172" s="417" t="s">
        <v>78</v>
      </c>
      <c r="B172" s="395" t="s">
        <v>25</v>
      </c>
      <c r="C172" s="395"/>
      <c r="D172" s="395"/>
      <c r="E172" s="395"/>
      <c r="F172" s="395"/>
      <c r="G172" s="389" t="s">
        <v>57</v>
      </c>
      <c r="H172" s="389"/>
      <c r="I172" s="389"/>
      <c r="J172" s="389"/>
      <c r="K172" s="396" t="s">
        <v>58</v>
      </c>
      <c r="L172" s="396"/>
      <c r="M172" s="396"/>
      <c r="N172" s="396"/>
    </row>
    <row r="173" spans="1:14" ht="16.5" customHeight="1">
      <c r="A173" s="417"/>
      <c r="B173" s="395"/>
      <c r="C173" s="395"/>
      <c r="D173" s="395"/>
      <c r="E173" s="395"/>
      <c r="F173" s="395"/>
      <c r="G173" s="391" t="s">
        <v>29</v>
      </c>
      <c r="H173" s="391" t="s">
        <v>30</v>
      </c>
      <c r="I173" s="369" t="s">
        <v>31</v>
      </c>
      <c r="J173" s="42" t="s">
        <v>32</v>
      </c>
      <c r="K173" s="391" t="s">
        <v>29</v>
      </c>
      <c r="L173" s="391" t="s">
        <v>30</v>
      </c>
      <c r="M173" s="471" t="s">
        <v>31</v>
      </c>
      <c r="N173" s="85" t="s">
        <v>32</v>
      </c>
    </row>
    <row r="174" spans="1:14" ht="30" customHeight="1">
      <c r="A174" s="417"/>
      <c r="B174" s="395"/>
      <c r="C174" s="395"/>
      <c r="D174" s="395"/>
      <c r="E174" s="395"/>
      <c r="F174" s="395"/>
      <c r="G174" s="391" t="s">
        <v>34</v>
      </c>
      <c r="H174" s="391" t="s">
        <v>34</v>
      </c>
      <c r="I174" s="369"/>
      <c r="J174" s="10" t="s">
        <v>35</v>
      </c>
      <c r="K174" s="391" t="s">
        <v>34</v>
      </c>
      <c r="L174" s="391" t="s">
        <v>34</v>
      </c>
      <c r="M174" s="471"/>
      <c r="N174" s="13" t="s">
        <v>36</v>
      </c>
    </row>
    <row r="175" spans="1:14" ht="15.75" customHeight="1">
      <c r="A175" s="14">
        <v>1</v>
      </c>
      <c r="B175" s="380">
        <v>2</v>
      </c>
      <c r="C175" s="380"/>
      <c r="D175" s="380"/>
      <c r="E175" s="380"/>
      <c r="F175" s="380"/>
      <c r="G175" s="15">
        <v>3</v>
      </c>
      <c r="H175" s="15">
        <v>4</v>
      </c>
      <c r="I175" s="15">
        <v>5</v>
      </c>
      <c r="J175" s="15">
        <v>6</v>
      </c>
      <c r="K175" s="15">
        <v>7</v>
      </c>
      <c r="L175" s="15">
        <v>8</v>
      </c>
      <c r="M175" s="15">
        <v>9</v>
      </c>
      <c r="N175" s="16">
        <v>10</v>
      </c>
    </row>
    <row r="176" spans="1:14" ht="15.75" customHeight="1">
      <c r="A176" s="86"/>
      <c r="B176" s="472"/>
      <c r="C176" s="472"/>
      <c r="D176" s="472"/>
      <c r="E176" s="472"/>
      <c r="F176" s="472"/>
      <c r="G176" s="77"/>
      <c r="H176" s="77"/>
      <c r="I176" s="77"/>
      <c r="J176" s="77"/>
      <c r="K176" s="77"/>
      <c r="L176" s="77"/>
      <c r="M176" s="77"/>
      <c r="N176" s="88"/>
    </row>
    <row r="177" spans="1:14" ht="16.5" customHeight="1">
      <c r="A177" s="51"/>
      <c r="B177" s="473" t="s">
        <v>54</v>
      </c>
      <c r="C177" s="473"/>
      <c r="D177" s="473"/>
      <c r="E177" s="473"/>
      <c r="F177" s="473"/>
      <c r="G177" s="84"/>
      <c r="H177" s="84"/>
      <c r="I177" s="84"/>
      <c r="J177" s="84"/>
      <c r="K177" s="84"/>
      <c r="L177" s="84"/>
      <c r="M177" s="84"/>
      <c r="N177" s="89"/>
    </row>
    <row r="178" ht="11.25" customHeight="1">
      <c r="A178" s="90"/>
    </row>
    <row r="179" spans="1:14" ht="15.75" customHeight="1">
      <c r="A179" s="365" t="s">
        <v>82</v>
      </c>
      <c r="B179" s="365"/>
      <c r="C179" s="365"/>
      <c r="D179" s="365"/>
      <c r="E179" s="365"/>
      <c r="F179" s="365"/>
      <c r="G179" s="365"/>
      <c r="H179" s="365"/>
      <c r="I179" s="365"/>
      <c r="J179" s="365"/>
      <c r="K179" s="365"/>
      <c r="L179" s="365"/>
      <c r="M179" s="365"/>
      <c r="N179" s="365"/>
    </row>
    <row r="180" ht="6.75" customHeight="1">
      <c r="A180" s="8"/>
    </row>
    <row r="181" spans="1:14" ht="21" customHeight="1">
      <c r="A181" s="365" t="s">
        <v>83</v>
      </c>
      <c r="B181" s="365"/>
      <c r="C181" s="365"/>
      <c r="D181" s="365"/>
      <c r="E181" s="365"/>
      <c r="F181" s="365"/>
      <c r="G181" s="365"/>
      <c r="H181" s="365"/>
      <c r="I181" s="365"/>
      <c r="J181" s="365"/>
      <c r="K181" s="365"/>
      <c r="L181" s="365"/>
      <c r="M181" s="365"/>
      <c r="N181" s="365"/>
    </row>
    <row r="182" spans="13:14" ht="15.75" customHeight="1">
      <c r="M182" s="393" t="s">
        <v>56</v>
      </c>
      <c r="N182" s="393"/>
    </row>
    <row r="183" spans="1:14" ht="15.75" customHeight="1">
      <c r="A183" s="417" t="s">
        <v>84</v>
      </c>
      <c r="B183" s="437" t="s">
        <v>85</v>
      </c>
      <c r="C183" s="419" t="s">
        <v>26</v>
      </c>
      <c r="D183" s="419"/>
      <c r="E183" s="419"/>
      <c r="F183" s="419"/>
      <c r="G183" s="419" t="s">
        <v>27</v>
      </c>
      <c r="H183" s="419"/>
      <c r="I183" s="419"/>
      <c r="J183" s="419"/>
      <c r="K183" s="415" t="s">
        <v>28</v>
      </c>
      <c r="L183" s="415"/>
      <c r="M183" s="415"/>
      <c r="N183" s="415"/>
    </row>
    <row r="184" spans="1:14" ht="15.75" customHeight="1">
      <c r="A184" s="417"/>
      <c r="B184" s="437"/>
      <c r="C184" s="407" t="s">
        <v>29</v>
      </c>
      <c r="D184" s="407" t="s">
        <v>30</v>
      </c>
      <c r="E184" s="407" t="s">
        <v>31</v>
      </c>
      <c r="F184" s="11" t="s">
        <v>32</v>
      </c>
      <c r="G184" s="407" t="s">
        <v>29</v>
      </c>
      <c r="H184" s="407" t="s">
        <v>30</v>
      </c>
      <c r="I184" s="407" t="s">
        <v>31</v>
      </c>
      <c r="J184" s="11" t="s">
        <v>32</v>
      </c>
      <c r="K184" s="407" t="s">
        <v>29</v>
      </c>
      <c r="L184" s="407" t="s">
        <v>30</v>
      </c>
      <c r="M184" s="407" t="s">
        <v>31</v>
      </c>
      <c r="N184" s="12" t="s">
        <v>32</v>
      </c>
    </row>
    <row r="185" spans="1:14" ht="27" customHeight="1">
      <c r="A185" s="417"/>
      <c r="B185" s="437"/>
      <c r="C185" s="407" t="s">
        <v>34</v>
      </c>
      <c r="D185" s="407" t="s">
        <v>34</v>
      </c>
      <c r="E185" s="407"/>
      <c r="F185" s="10" t="s">
        <v>86</v>
      </c>
      <c r="G185" s="407" t="s">
        <v>34</v>
      </c>
      <c r="H185" s="407" t="s">
        <v>34</v>
      </c>
      <c r="I185" s="407"/>
      <c r="J185" s="10" t="s">
        <v>87</v>
      </c>
      <c r="K185" s="407" t="s">
        <v>34</v>
      </c>
      <c r="L185" s="407" t="s">
        <v>34</v>
      </c>
      <c r="M185" s="407"/>
      <c r="N185" s="13" t="s">
        <v>88</v>
      </c>
    </row>
    <row r="186" spans="1:14" ht="14.25">
      <c r="A186" s="14">
        <v>1</v>
      </c>
      <c r="B186" s="15">
        <v>2</v>
      </c>
      <c r="C186" s="15">
        <v>3</v>
      </c>
      <c r="D186" s="15">
        <v>4</v>
      </c>
      <c r="E186" s="15">
        <v>5</v>
      </c>
      <c r="F186" s="15">
        <v>6</v>
      </c>
      <c r="G186" s="15">
        <v>7</v>
      </c>
      <c r="H186" s="15">
        <v>8</v>
      </c>
      <c r="I186" s="15">
        <v>9</v>
      </c>
      <c r="J186" s="15">
        <v>10</v>
      </c>
      <c r="K186" s="15">
        <v>11</v>
      </c>
      <c r="L186" s="15">
        <v>12</v>
      </c>
      <c r="M186" s="15">
        <v>13</v>
      </c>
      <c r="N186" s="16">
        <v>14</v>
      </c>
    </row>
    <row r="187" spans="1:14" ht="105" customHeight="1">
      <c r="A187" s="14">
        <v>1</v>
      </c>
      <c r="B187" s="15" t="s">
        <v>89</v>
      </c>
      <c r="C187" s="91">
        <f aca="true" t="shared" si="11" ref="C187:N187">C97</f>
        <v>14062241</v>
      </c>
      <c r="D187" s="91">
        <f t="shared" si="11"/>
        <v>534347</v>
      </c>
      <c r="E187" s="91">
        <f t="shared" si="11"/>
        <v>59928</v>
      </c>
      <c r="F187" s="91">
        <f t="shared" si="11"/>
        <v>14596588</v>
      </c>
      <c r="G187" s="91">
        <f t="shared" si="11"/>
        <v>15970950</v>
      </c>
      <c r="H187" s="91">
        <f t="shared" si="11"/>
        <v>425764</v>
      </c>
      <c r="I187" s="91">
        <f t="shared" si="11"/>
        <v>0</v>
      </c>
      <c r="J187" s="91">
        <f t="shared" si="11"/>
        <v>16396714</v>
      </c>
      <c r="K187" s="91">
        <f t="shared" si="11"/>
        <v>18103816.44</v>
      </c>
      <c r="L187" s="91">
        <f t="shared" si="11"/>
        <v>604000</v>
      </c>
      <c r="M187" s="91">
        <f t="shared" si="11"/>
        <v>0</v>
      </c>
      <c r="N187" s="91">
        <f t="shared" si="11"/>
        <v>18707816.44</v>
      </c>
    </row>
    <row r="188" spans="1:14" ht="69.75" customHeight="1" hidden="1">
      <c r="A188" s="14"/>
      <c r="B188" s="70"/>
      <c r="C188" s="92"/>
      <c r="D188" s="92">
        <f aca="true" t="shared" si="12" ref="D188:N188">D111</f>
        <v>0</v>
      </c>
      <c r="E188" s="92">
        <f t="shared" si="12"/>
        <v>0</v>
      </c>
      <c r="F188" s="92">
        <f t="shared" si="12"/>
        <v>0</v>
      </c>
      <c r="G188" s="92">
        <f t="shared" si="12"/>
        <v>0</v>
      </c>
      <c r="H188" s="92">
        <f t="shared" si="12"/>
        <v>0</v>
      </c>
      <c r="I188" s="92">
        <f t="shared" si="12"/>
        <v>0</v>
      </c>
      <c r="J188" s="92">
        <f t="shared" si="12"/>
        <v>0</v>
      </c>
      <c r="K188" s="92">
        <f t="shared" si="12"/>
        <v>0</v>
      </c>
      <c r="L188" s="92">
        <f t="shared" si="12"/>
        <v>0</v>
      </c>
      <c r="M188" s="92">
        <f t="shared" si="12"/>
        <v>0</v>
      </c>
      <c r="N188" s="92">
        <f t="shared" si="12"/>
        <v>0</v>
      </c>
    </row>
    <row r="189" spans="1:14" ht="16.5" customHeight="1">
      <c r="A189" s="32"/>
      <c r="B189" s="43" t="s">
        <v>54</v>
      </c>
      <c r="C189" s="208">
        <f aca="true" t="shared" si="13" ref="C189:N189">C187+C188</f>
        <v>14062241</v>
      </c>
      <c r="D189" s="208">
        <f t="shared" si="13"/>
        <v>534347</v>
      </c>
      <c r="E189" s="208">
        <f t="shared" si="13"/>
        <v>59928</v>
      </c>
      <c r="F189" s="208">
        <f t="shared" si="13"/>
        <v>14596588</v>
      </c>
      <c r="G189" s="208">
        <f t="shared" si="13"/>
        <v>15970950</v>
      </c>
      <c r="H189" s="208">
        <f t="shared" si="13"/>
        <v>425764</v>
      </c>
      <c r="I189" s="208">
        <f t="shared" si="13"/>
        <v>0</v>
      </c>
      <c r="J189" s="208">
        <f t="shared" si="13"/>
        <v>16396714</v>
      </c>
      <c r="K189" s="209">
        <f t="shared" si="13"/>
        <v>18103816.44</v>
      </c>
      <c r="L189" s="209">
        <f t="shared" si="13"/>
        <v>604000</v>
      </c>
      <c r="M189" s="209">
        <f t="shared" si="13"/>
        <v>0</v>
      </c>
      <c r="N189" s="209">
        <f t="shared" si="13"/>
        <v>18707816.44</v>
      </c>
    </row>
    <row r="190" ht="24.75" customHeight="1">
      <c r="A190" s="93" t="s">
        <v>90</v>
      </c>
    </row>
    <row r="191" spans="1:12" ht="16.5" customHeight="1">
      <c r="A191" s="68"/>
      <c r="K191" s="393" t="s">
        <v>56</v>
      </c>
      <c r="L191" s="393"/>
    </row>
    <row r="192" spans="1:12" ht="16.5" customHeight="1">
      <c r="A192" s="417" t="s">
        <v>84</v>
      </c>
      <c r="B192" s="437" t="s">
        <v>91</v>
      </c>
      <c r="C192" s="437"/>
      <c r="D192" s="437"/>
      <c r="E192" s="419" t="s">
        <v>57</v>
      </c>
      <c r="F192" s="419"/>
      <c r="G192" s="419"/>
      <c r="H192" s="419"/>
      <c r="I192" s="415" t="s">
        <v>58</v>
      </c>
      <c r="J192" s="415"/>
      <c r="K192" s="415"/>
      <c r="L192" s="415"/>
    </row>
    <row r="193" spans="1:12" ht="21.75" customHeight="1">
      <c r="A193" s="417"/>
      <c r="B193" s="437"/>
      <c r="C193" s="437"/>
      <c r="D193" s="437"/>
      <c r="E193" s="407" t="s">
        <v>29</v>
      </c>
      <c r="F193" s="407" t="s">
        <v>30</v>
      </c>
      <c r="G193" s="407" t="s">
        <v>31</v>
      </c>
      <c r="H193" s="11" t="s">
        <v>32</v>
      </c>
      <c r="I193" s="407" t="s">
        <v>29</v>
      </c>
      <c r="J193" s="407" t="s">
        <v>30</v>
      </c>
      <c r="K193" s="407" t="s">
        <v>31</v>
      </c>
      <c r="L193" s="12" t="s">
        <v>32</v>
      </c>
    </row>
    <row r="194" spans="1:12" ht="23.25" customHeight="1">
      <c r="A194" s="417"/>
      <c r="B194" s="437"/>
      <c r="C194" s="437"/>
      <c r="D194" s="437"/>
      <c r="E194" s="407" t="s">
        <v>34</v>
      </c>
      <c r="F194" s="407" t="s">
        <v>34</v>
      </c>
      <c r="G194" s="407"/>
      <c r="H194" s="10" t="s">
        <v>86</v>
      </c>
      <c r="I194" s="407" t="s">
        <v>34</v>
      </c>
      <c r="J194" s="407" t="s">
        <v>34</v>
      </c>
      <c r="K194" s="407"/>
      <c r="L194" s="13" t="s">
        <v>87</v>
      </c>
    </row>
    <row r="195" spans="1:12" ht="14.25">
      <c r="A195" s="14">
        <v>1</v>
      </c>
      <c r="B195" s="380"/>
      <c r="C195" s="380"/>
      <c r="D195" s="380"/>
      <c r="E195" s="15">
        <v>3</v>
      </c>
      <c r="F195" s="15">
        <v>4</v>
      </c>
      <c r="G195" s="15">
        <v>5</v>
      </c>
      <c r="H195" s="15">
        <v>6</v>
      </c>
      <c r="I195" s="15">
        <v>7</v>
      </c>
      <c r="J195" s="15">
        <v>8</v>
      </c>
      <c r="K195" s="15">
        <v>9</v>
      </c>
      <c r="L195" s="16">
        <v>10</v>
      </c>
    </row>
    <row r="196" spans="1:12" ht="57.75" customHeight="1">
      <c r="A196" s="94">
        <v>1</v>
      </c>
      <c r="B196" s="448" t="s">
        <v>89</v>
      </c>
      <c r="C196" s="448"/>
      <c r="D196" s="448"/>
      <c r="E196" s="95">
        <f aca="true" t="shared" si="14" ref="E196:L196">G142</f>
        <v>18988072.040000003</v>
      </c>
      <c r="F196" s="95">
        <f t="shared" si="14"/>
        <v>580779.0380000001</v>
      </c>
      <c r="G196" s="95">
        <f t="shared" si="14"/>
        <v>0</v>
      </c>
      <c r="H196" s="95">
        <f t="shared" si="14"/>
        <v>19568851.078</v>
      </c>
      <c r="I196" s="95">
        <f t="shared" si="14"/>
        <v>20380616.739048004</v>
      </c>
      <c r="J196" s="95">
        <f t="shared" si="14"/>
        <v>609812.614194</v>
      </c>
      <c r="K196" s="95">
        <f t="shared" si="14"/>
        <v>0</v>
      </c>
      <c r="L196" s="95">
        <f t="shared" si="14"/>
        <v>20990430.353242002</v>
      </c>
    </row>
    <row r="197" spans="1:12" ht="30.75" customHeight="1" hidden="1">
      <c r="A197" s="96"/>
      <c r="B197" s="448"/>
      <c r="C197" s="448"/>
      <c r="D197" s="448"/>
      <c r="E197" s="97"/>
      <c r="F197" s="97"/>
      <c r="G197" s="97"/>
      <c r="H197" s="97"/>
      <c r="I197" s="97"/>
      <c r="J197" s="97"/>
      <c r="K197" s="97"/>
      <c r="L197" s="97"/>
    </row>
    <row r="198" spans="1:12" ht="16.5" customHeight="1">
      <c r="A198" s="98"/>
      <c r="B198" s="516" t="s">
        <v>54</v>
      </c>
      <c r="C198" s="516"/>
      <c r="D198" s="516"/>
      <c r="E198" s="99">
        <f>E196+E197</f>
        <v>18988072.040000003</v>
      </c>
      <c r="F198" s="99">
        <f>F196+F197</f>
        <v>580779.0380000001</v>
      </c>
      <c r="G198" s="99">
        <f>G196+G197</f>
        <v>0</v>
      </c>
      <c r="H198" s="99">
        <f>H196+H197+1</f>
        <v>19568852.078</v>
      </c>
      <c r="I198" s="99">
        <f>I196+I197</f>
        <v>20380616.739048004</v>
      </c>
      <c r="J198" s="99">
        <f>J196+J197</f>
        <v>609812.614194</v>
      </c>
      <c r="K198" s="99">
        <f>K196+K197</f>
        <v>0</v>
      </c>
      <c r="L198" s="99">
        <f>L196+L197</f>
        <v>20990430.353242002</v>
      </c>
    </row>
    <row r="199" ht="6.75" customHeight="1">
      <c r="A199" s="39"/>
    </row>
    <row r="200" spans="1:14" ht="15.75" customHeight="1">
      <c r="A200" s="365" t="s">
        <v>92</v>
      </c>
      <c r="B200" s="365"/>
      <c r="C200" s="365"/>
      <c r="D200" s="365"/>
      <c r="E200" s="365"/>
      <c r="F200" s="365"/>
      <c r="G200" s="365"/>
      <c r="H200" s="365"/>
      <c r="I200" s="365"/>
      <c r="J200" s="365"/>
      <c r="K200" s="365"/>
      <c r="L200" s="365"/>
      <c r="M200" s="365"/>
      <c r="N200" s="365"/>
    </row>
    <row r="201" ht="8.25" customHeight="1">
      <c r="A201" s="8"/>
    </row>
    <row r="202" spans="1:14" ht="15.75" customHeight="1">
      <c r="A202" s="365" t="s">
        <v>93</v>
      </c>
      <c r="B202" s="365"/>
      <c r="C202" s="365"/>
      <c r="D202" s="365"/>
      <c r="E202" s="365"/>
      <c r="F202" s="365"/>
      <c r="G202" s="365"/>
      <c r="H202" s="365"/>
      <c r="I202" s="365"/>
      <c r="J202" s="365"/>
      <c r="K202" s="365"/>
      <c r="L202" s="365"/>
      <c r="M202" s="365"/>
      <c r="N202" s="365"/>
    </row>
    <row r="203" spans="1:15" ht="12.75" customHeight="1">
      <c r="A203" s="68"/>
      <c r="N203" s="393" t="s">
        <v>56</v>
      </c>
      <c r="O203" s="393"/>
    </row>
    <row r="204" spans="1:14" ht="20.25" customHeight="1">
      <c r="A204" s="417" t="s">
        <v>84</v>
      </c>
      <c r="B204" s="437" t="s">
        <v>94</v>
      </c>
      <c r="C204" s="437" t="s">
        <v>95</v>
      </c>
      <c r="D204" s="437" t="s">
        <v>96</v>
      </c>
      <c r="E204" s="437"/>
      <c r="F204" s="419" t="s">
        <v>26</v>
      </c>
      <c r="G204" s="419"/>
      <c r="H204" s="419"/>
      <c r="I204" s="419" t="s">
        <v>27</v>
      </c>
      <c r="J204" s="419"/>
      <c r="K204" s="419"/>
      <c r="L204" s="415" t="s">
        <v>28</v>
      </c>
      <c r="M204" s="415" t="s">
        <v>28</v>
      </c>
      <c r="N204" s="415"/>
    </row>
    <row r="205" spans="1:14" ht="14.25" customHeight="1">
      <c r="A205" s="417"/>
      <c r="B205" s="437"/>
      <c r="C205" s="437"/>
      <c r="D205" s="437"/>
      <c r="E205" s="437"/>
      <c r="F205" s="407" t="s">
        <v>29</v>
      </c>
      <c r="G205" s="407" t="s">
        <v>30</v>
      </c>
      <c r="H205" s="407" t="s">
        <v>97</v>
      </c>
      <c r="I205" s="407" t="s">
        <v>29</v>
      </c>
      <c r="J205" s="407" t="s">
        <v>30</v>
      </c>
      <c r="K205" s="407" t="s">
        <v>98</v>
      </c>
      <c r="L205" s="407" t="s">
        <v>29</v>
      </c>
      <c r="M205" s="407" t="s">
        <v>30</v>
      </c>
      <c r="N205" s="409" t="s">
        <v>99</v>
      </c>
    </row>
    <row r="206" spans="1:14" ht="15" customHeight="1">
      <c r="A206" s="417"/>
      <c r="B206" s="437"/>
      <c r="C206" s="437"/>
      <c r="D206" s="437"/>
      <c r="E206" s="437"/>
      <c r="F206" s="407" t="s">
        <v>34</v>
      </c>
      <c r="G206" s="407" t="s">
        <v>34</v>
      </c>
      <c r="H206" s="407"/>
      <c r="I206" s="407" t="s">
        <v>34</v>
      </c>
      <c r="J206" s="407" t="s">
        <v>34</v>
      </c>
      <c r="K206" s="407"/>
      <c r="L206" s="407" t="s">
        <v>34</v>
      </c>
      <c r="M206" s="407" t="s">
        <v>34</v>
      </c>
      <c r="N206" s="409"/>
    </row>
    <row r="207" spans="1:14" ht="15.75" customHeight="1">
      <c r="A207" s="100">
        <v>1</v>
      </c>
      <c r="B207" s="101">
        <v>2</v>
      </c>
      <c r="C207" s="101">
        <v>3</v>
      </c>
      <c r="D207" s="397">
        <v>4</v>
      </c>
      <c r="E207" s="397"/>
      <c r="F207" s="101">
        <v>5</v>
      </c>
      <c r="G207" s="101">
        <v>6</v>
      </c>
      <c r="H207" s="101">
        <v>7</v>
      </c>
      <c r="I207" s="101">
        <v>8</v>
      </c>
      <c r="J207" s="101">
        <v>9</v>
      </c>
      <c r="K207" s="101">
        <v>10</v>
      </c>
      <c r="L207" s="101">
        <v>11</v>
      </c>
      <c r="M207" s="101">
        <v>12</v>
      </c>
      <c r="N207" s="102">
        <v>13</v>
      </c>
    </row>
    <row r="208" spans="1:14" ht="105" customHeight="1">
      <c r="A208" s="86">
        <v>1</v>
      </c>
      <c r="B208" s="41" t="s">
        <v>39</v>
      </c>
      <c r="C208" s="87"/>
      <c r="D208" s="515"/>
      <c r="E208" s="515"/>
      <c r="F208" s="77"/>
      <c r="G208" s="77"/>
      <c r="H208" s="77"/>
      <c r="I208" s="77"/>
      <c r="J208" s="77"/>
      <c r="K208" s="77"/>
      <c r="L208" s="77"/>
      <c r="M208" s="77"/>
      <c r="N208" s="88"/>
    </row>
    <row r="209" spans="1:14" ht="16.5" customHeight="1">
      <c r="A209" s="103"/>
      <c r="B209" s="104" t="s">
        <v>100</v>
      </c>
      <c r="C209" s="43"/>
      <c r="D209" s="386"/>
      <c r="E209" s="386"/>
      <c r="F209" s="42"/>
      <c r="G209" s="42"/>
      <c r="H209" s="42"/>
      <c r="I209" s="42"/>
      <c r="J209" s="42"/>
      <c r="K209" s="42"/>
      <c r="L209" s="42"/>
      <c r="M209" s="42"/>
      <c r="N209" s="85"/>
    </row>
    <row r="210" spans="1:14" ht="31.5" customHeight="1">
      <c r="A210" s="103"/>
      <c r="B210" s="46" t="s">
        <v>101</v>
      </c>
      <c r="C210" s="43"/>
      <c r="D210" s="440" t="s">
        <v>102</v>
      </c>
      <c r="E210" s="440"/>
      <c r="F210" s="42">
        <v>1</v>
      </c>
      <c r="G210" s="42"/>
      <c r="H210" s="42">
        <f>F210+G210</f>
        <v>1</v>
      </c>
      <c r="I210" s="42">
        <v>1</v>
      </c>
      <c r="J210" s="42"/>
      <c r="K210" s="42">
        <f>I210+J210</f>
        <v>1</v>
      </c>
      <c r="L210" s="42">
        <v>1</v>
      </c>
      <c r="M210" s="42"/>
      <c r="N210" s="85">
        <f>L210+M210</f>
        <v>1</v>
      </c>
    </row>
    <row r="211" spans="1:14" ht="16.5" customHeight="1">
      <c r="A211" s="103"/>
      <c r="B211" s="46" t="s">
        <v>103</v>
      </c>
      <c r="C211" s="106" t="s">
        <v>104</v>
      </c>
      <c r="D211" s="371" t="s">
        <v>105</v>
      </c>
      <c r="E211" s="371"/>
      <c r="F211" s="98">
        <v>6</v>
      </c>
      <c r="G211" s="98"/>
      <c r="H211" s="42">
        <f>F211+G211</f>
        <v>6</v>
      </c>
      <c r="I211" s="42">
        <v>6</v>
      </c>
      <c r="J211" s="98"/>
      <c r="K211" s="42">
        <f>I211+J211</f>
        <v>6</v>
      </c>
      <c r="L211" s="42">
        <v>6</v>
      </c>
      <c r="M211" s="42"/>
      <c r="N211" s="85">
        <f>L211+M211</f>
        <v>6</v>
      </c>
    </row>
    <row r="212" spans="1:14" ht="87" customHeight="1">
      <c r="A212" s="103"/>
      <c r="B212" s="46" t="s">
        <v>106</v>
      </c>
      <c r="C212" s="106" t="s">
        <v>104</v>
      </c>
      <c r="D212" s="371"/>
      <c r="E212" s="371"/>
      <c r="F212" s="98">
        <v>0</v>
      </c>
      <c r="G212" s="98"/>
      <c r="H212" s="42">
        <f>F212+G212</f>
        <v>0</v>
      </c>
      <c r="I212" s="42">
        <v>0</v>
      </c>
      <c r="J212" s="98"/>
      <c r="K212" s="42">
        <f>I212+J212</f>
        <v>0</v>
      </c>
      <c r="L212" s="42">
        <v>0</v>
      </c>
      <c r="M212" s="42"/>
      <c r="N212" s="85">
        <f>L212+M212</f>
        <v>0</v>
      </c>
    </row>
    <row r="213" spans="1:14" ht="30" customHeight="1">
      <c r="A213" s="103"/>
      <c r="B213" s="46" t="s">
        <v>107</v>
      </c>
      <c r="C213" s="106" t="s">
        <v>104</v>
      </c>
      <c r="D213" s="442" t="s">
        <v>108</v>
      </c>
      <c r="E213" s="442"/>
      <c r="F213" s="98">
        <v>241</v>
      </c>
      <c r="G213" s="98"/>
      <c r="H213" s="42">
        <f>F213+G213</f>
        <v>241</v>
      </c>
      <c r="I213" s="42">
        <v>259</v>
      </c>
      <c r="J213" s="98"/>
      <c r="K213" s="42">
        <f>I213+J213</f>
        <v>259</v>
      </c>
      <c r="L213" s="42">
        <v>259</v>
      </c>
      <c r="M213" s="42"/>
      <c r="N213" s="85">
        <f>L213+M213</f>
        <v>259</v>
      </c>
    </row>
    <row r="214" spans="1:14" ht="178.5" customHeight="1">
      <c r="A214" s="103"/>
      <c r="B214" s="46" t="s">
        <v>109</v>
      </c>
      <c r="C214" s="106" t="s">
        <v>104</v>
      </c>
      <c r="D214" s="442"/>
      <c r="E214" s="442"/>
      <c r="F214" s="98">
        <v>202</v>
      </c>
      <c r="G214" s="98"/>
      <c r="H214" s="42">
        <f>F214+G214</f>
        <v>202</v>
      </c>
      <c r="I214" s="42">
        <v>216</v>
      </c>
      <c r="J214" s="98"/>
      <c r="K214" s="42">
        <f>I214+J214</f>
        <v>216</v>
      </c>
      <c r="L214" s="42">
        <v>216</v>
      </c>
      <c r="M214" s="42"/>
      <c r="N214" s="85">
        <f>L214+M214</f>
        <v>216</v>
      </c>
    </row>
    <row r="215" spans="1:14" ht="15">
      <c r="A215" s="103"/>
      <c r="B215" s="104" t="s">
        <v>110</v>
      </c>
      <c r="C215" s="107"/>
      <c r="D215" s="444"/>
      <c r="E215" s="444"/>
      <c r="F215" s="98"/>
      <c r="G215" s="98"/>
      <c r="H215" s="42"/>
      <c r="I215" s="42"/>
      <c r="J215" s="98"/>
      <c r="K215" s="42"/>
      <c r="L215" s="42"/>
      <c r="M215" s="42"/>
      <c r="N215" s="85"/>
    </row>
    <row r="216" spans="1:14" ht="12.75" customHeight="1">
      <c r="A216" s="103"/>
      <c r="B216" s="43" t="s">
        <v>111</v>
      </c>
      <c r="C216" s="106" t="s">
        <v>112</v>
      </c>
      <c r="D216" s="371" t="s">
        <v>113</v>
      </c>
      <c r="E216" s="371"/>
      <c r="F216" s="98">
        <v>5114</v>
      </c>
      <c r="G216" s="98"/>
      <c r="H216" s="42">
        <f aca="true" t="shared" si="15" ref="H216:H221">F216+G216</f>
        <v>5114</v>
      </c>
      <c r="I216" s="42">
        <v>5135</v>
      </c>
      <c r="J216" s="98"/>
      <c r="K216" s="42">
        <f aca="true" t="shared" si="16" ref="K216:K221">I216+J216</f>
        <v>5135</v>
      </c>
      <c r="L216" s="42">
        <v>5140</v>
      </c>
      <c r="M216" s="42"/>
      <c r="N216" s="85">
        <f aca="true" t="shared" si="17" ref="N216:N221">L216+M216</f>
        <v>5140</v>
      </c>
    </row>
    <row r="217" spans="1:14" ht="56.25" customHeight="1">
      <c r="A217" s="103"/>
      <c r="B217" s="43" t="s">
        <v>114</v>
      </c>
      <c r="C217" s="106" t="s">
        <v>112</v>
      </c>
      <c r="D217" s="371"/>
      <c r="E217" s="371"/>
      <c r="F217" s="42">
        <v>141</v>
      </c>
      <c r="G217" s="42"/>
      <c r="H217" s="42">
        <f t="shared" si="15"/>
        <v>141</v>
      </c>
      <c r="I217" s="42">
        <v>140</v>
      </c>
      <c r="J217" s="42"/>
      <c r="K217" s="42">
        <f t="shared" si="16"/>
        <v>140</v>
      </c>
      <c r="L217" s="42">
        <v>141</v>
      </c>
      <c r="M217" s="42"/>
      <c r="N217" s="85">
        <f t="shared" si="17"/>
        <v>141</v>
      </c>
    </row>
    <row r="218" spans="1:14" ht="46.5">
      <c r="A218" s="103"/>
      <c r="B218" s="43" t="s">
        <v>115</v>
      </c>
      <c r="C218" s="106" t="s">
        <v>112</v>
      </c>
      <c r="D218" s="444"/>
      <c r="E218" s="444"/>
      <c r="F218" s="42">
        <v>5114</v>
      </c>
      <c r="G218" s="42"/>
      <c r="H218" s="42">
        <f t="shared" si="15"/>
        <v>5114</v>
      </c>
      <c r="I218" s="42">
        <v>5135</v>
      </c>
      <c r="J218" s="42"/>
      <c r="K218" s="42">
        <f t="shared" si="16"/>
        <v>5135</v>
      </c>
      <c r="L218" s="42">
        <v>5140</v>
      </c>
      <c r="M218" s="42"/>
      <c r="N218" s="85">
        <f t="shared" si="17"/>
        <v>5140</v>
      </c>
    </row>
    <row r="219" spans="1:14" ht="123.75" customHeight="1">
      <c r="A219" s="103"/>
      <c r="B219" s="43" t="s">
        <v>116</v>
      </c>
      <c r="C219" s="106" t="s">
        <v>112</v>
      </c>
      <c r="D219" s="438" t="s">
        <v>113</v>
      </c>
      <c r="E219" s="438"/>
      <c r="F219" s="42">
        <v>5114</v>
      </c>
      <c r="G219" s="42"/>
      <c r="H219" s="42">
        <f t="shared" si="15"/>
        <v>5114</v>
      </c>
      <c r="I219" s="42">
        <v>5125</v>
      </c>
      <c r="J219" s="42"/>
      <c r="K219" s="42">
        <f t="shared" si="16"/>
        <v>5125</v>
      </c>
      <c r="L219" s="42">
        <v>5140</v>
      </c>
      <c r="M219" s="42"/>
      <c r="N219" s="85">
        <f t="shared" si="17"/>
        <v>5140</v>
      </c>
    </row>
    <row r="220" spans="1:14" ht="122.25" customHeight="1">
      <c r="A220" s="103"/>
      <c r="B220" s="43" t="s">
        <v>117</v>
      </c>
      <c r="C220" s="106" t="s">
        <v>112</v>
      </c>
      <c r="D220" s="438" t="s">
        <v>113</v>
      </c>
      <c r="E220" s="438"/>
      <c r="F220" s="42">
        <v>1135</v>
      </c>
      <c r="G220" s="42"/>
      <c r="H220" s="42">
        <f t="shared" si="15"/>
        <v>1135</v>
      </c>
      <c r="I220" s="42">
        <v>1145</v>
      </c>
      <c r="J220" s="42"/>
      <c r="K220" s="42">
        <f t="shared" si="16"/>
        <v>1145</v>
      </c>
      <c r="L220" s="42">
        <v>1155</v>
      </c>
      <c r="M220" s="42"/>
      <c r="N220" s="85">
        <f t="shared" si="17"/>
        <v>1155</v>
      </c>
    </row>
    <row r="221" spans="1:14" ht="116.25" customHeight="1">
      <c r="A221"/>
      <c r="B221" s="43" t="s">
        <v>118</v>
      </c>
      <c r="C221" s="106" t="s">
        <v>112</v>
      </c>
      <c r="D221" s="438" t="s">
        <v>113</v>
      </c>
      <c r="E221" s="438"/>
      <c r="F221" s="42">
        <v>3979</v>
      </c>
      <c r="G221" s="42"/>
      <c r="H221" s="42">
        <f t="shared" si="15"/>
        <v>3979</v>
      </c>
      <c r="I221" s="42">
        <v>3980</v>
      </c>
      <c r="J221" s="42"/>
      <c r="K221" s="42">
        <f t="shared" si="16"/>
        <v>3980</v>
      </c>
      <c r="L221" s="42">
        <v>3985</v>
      </c>
      <c r="M221" s="42"/>
      <c r="N221" s="85">
        <f t="shared" si="17"/>
        <v>3985</v>
      </c>
    </row>
    <row r="222" spans="1:14" ht="15">
      <c r="A222" s="103"/>
      <c r="B222" s="104" t="s">
        <v>119</v>
      </c>
      <c r="C222" s="108"/>
      <c r="D222" s="444"/>
      <c r="E222" s="444"/>
      <c r="F222" s="42"/>
      <c r="G222" s="42"/>
      <c r="H222" s="42"/>
      <c r="I222" s="42"/>
      <c r="J222" s="42"/>
      <c r="K222" s="42"/>
      <c r="L222" s="42"/>
      <c r="M222" s="42"/>
      <c r="N222" s="85"/>
    </row>
    <row r="223" spans="1:14" ht="239.25" customHeight="1">
      <c r="A223" s="103"/>
      <c r="B223" s="43" t="s">
        <v>120</v>
      </c>
      <c r="C223" s="108" t="s">
        <v>112</v>
      </c>
      <c r="D223" s="371" t="s">
        <v>121</v>
      </c>
      <c r="E223" s="371"/>
      <c r="F223" s="98">
        <v>14</v>
      </c>
      <c r="G223" s="98"/>
      <c r="H223" s="42">
        <f aca="true" t="shared" si="18" ref="H223:H228">F223+G223</f>
        <v>14</v>
      </c>
      <c r="I223" s="42">
        <v>14</v>
      </c>
      <c r="J223" s="42"/>
      <c r="K223" s="42">
        <f aca="true" t="shared" si="19" ref="K223:K228">I223+J223</f>
        <v>14</v>
      </c>
      <c r="L223" s="42">
        <v>14</v>
      </c>
      <c r="M223" s="42"/>
      <c r="N223" s="85">
        <f aca="true" t="shared" si="20" ref="N223:N228">L223+M223</f>
        <v>14</v>
      </c>
    </row>
    <row r="224" spans="1:14" ht="87" customHeight="1">
      <c r="A224" s="103"/>
      <c r="B224" s="43" t="s">
        <v>122</v>
      </c>
      <c r="C224" s="108" t="s">
        <v>123</v>
      </c>
      <c r="D224" s="390" t="s">
        <v>124</v>
      </c>
      <c r="E224" s="390"/>
      <c r="F224" s="98">
        <v>2750</v>
      </c>
      <c r="G224" s="98"/>
      <c r="H224" s="42">
        <f t="shared" si="18"/>
        <v>2750</v>
      </c>
      <c r="I224" s="42">
        <v>3110</v>
      </c>
      <c r="J224" s="42"/>
      <c r="K224" s="42">
        <f t="shared" si="19"/>
        <v>3110</v>
      </c>
      <c r="L224" s="42">
        <v>3689</v>
      </c>
      <c r="M224" s="42"/>
      <c r="N224" s="85">
        <f t="shared" si="20"/>
        <v>3689</v>
      </c>
    </row>
    <row r="225" spans="1:14" ht="91.5" customHeight="1">
      <c r="A225" s="103"/>
      <c r="B225" s="43" t="s">
        <v>125</v>
      </c>
      <c r="C225" s="108" t="s">
        <v>123</v>
      </c>
      <c r="D225" s="390"/>
      <c r="E225" s="390"/>
      <c r="F225" s="98">
        <v>2750</v>
      </c>
      <c r="G225" s="98"/>
      <c r="H225" s="42">
        <f t="shared" si="18"/>
        <v>2750</v>
      </c>
      <c r="I225" s="42">
        <v>3110</v>
      </c>
      <c r="J225" s="42"/>
      <c r="K225" s="42">
        <f t="shared" si="19"/>
        <v>3110</v>
      </c>
      <c r="L225" s="42">
        <v>3689</v>
      </c>
      <c r="M225" s="42"/>
      <c r="N225" s="85">
        <f t="shared" si="20"/>
        <v>3689</v>
      </c>
    </row>
    <row r="226" spans="1:14" ht="88.5" customHeight="1">
      <c r="A226" s="103"/>
      <c r="B226" s="43" t="s">
        <v>125</v>
      </c>
      <c r="C226" s="108" t="s">
        <v>123</v>
      </c>
      <c r="D226" s="390"/>
      <c r="E226" s="390"/>
      <c r="F226" s="98">
        <v>2750</v>
      </c>
      <c r="G226" s="98"/>
      <c r="H226" s="42">
        <f t="shared" si="18"/>
        <v>2750</v>
      </c>
      <c r="I226" s="42">
        <v>3110</v>
      </c>
      <c r="J226" s="42"/>
      <c r="K226" s="42">
        <f t="shared" si="19"/>
        <v>3110</v>
      </c>
      <c r="L226" s="42">
        <v>3518</v>
      </c>
      <c r="M226" s="42"/>
      <c r="N226" s="85">
        <f t="shared" si="20"/>
        <v>3518</v>
      </c>
    </row>
    <row r="227" spans="1:14" ht="15">
      <c r="A227" s="103"/>
      <c r="B227" s="104" t="s">
        <v>126</v>
      </c>
      <c r="C227"/>
      <c r="D227" s="444"/>
      <c r="E227" s="444"/>
      <c r="F227" s="105"/>
      <c r="G227" s="42"/>
      <c r="H227" s="42">
        <f t="shared" si="18"/>
        <v>0</v>
      </c>
      <c r="I227" s="42"/>
      <c r="J227" s="42"/>
      <c r="K227" s="42">
        <f t="shared" si="19"/>
        <v>0</v>
      </c>
      <c r="L227" s="42"/>
      <c r="M227" s="42"/>
      <c r="N227" s="85">
        <f t="shared" si="20"/>
        <v>0</v>
      </c>
    </row>
    <row r="228" spans="1:14" ht="65.25" customHeight="1">
      <c r="A228" s="103"/>
      <c r="B228" s="43" t="s">
        <v>127</v>
      </c>
      <c r="C228" s="108" t="s">
        <v>128</v>
      </c>
      <c r="D228" s="513" t="s">
        <v>129</v>
      </c>
      <c r="E228" s="513"/>
      <c r="F228" s="42">
        <v>100</v>
      </c>
      <c r="G228" s="42"/>
      <c r="H228" s="42">
        <f t="shared" si="18"/>
        <v>100</v>
      </c>
      <c r="I228" s="42">
        <v>100</v>
      </c>
      <c r="J228" s="42"/>
      <c r="K228" s="42">
        <f t="shared" si="19"/>
        <v>100</v>
      </c>
      <c r="L228" s="42">
        <v>100</v>
      </c>
      <c r="M228" s="42"/>
      <c r="N228" s="85">
        <f t="shared" si="20"/>
        <v>100</v>
      </c>
    </row>
    <row r="230" spans="1:14" ht="15" customHeight="1">
      <c r="A230" s="365" t="s">
        <v>130</v>
      </c>
      <c r="B230" s="365"/>
      <c r="C230" s="365"/>
      <c r="D230" s="365"/>
      <c r="E230" s="365"/>
      <c r="F230" s="365"/>
      <c r="G230" s="365"/>
      <c r="H230" s="365"/>
      <c r="I230" s="365"/>
      <c r="J230" s="365"/>
      <c r="K230" s="365"/>
      <c r="L230" s="365"/>
      <c r="M230" s="365"/>
      <c r="N230" s="365"/>
    </row>
    <row r="231" spans="1:13" ht="13.5" customHeight="1">
      <c r="A231" s="39"/>
      <c r="K231" s="68" t="s">
        <v>56</v>
      </c>
      <c r="L231" s="393"/>
      <c r="M231" s="393"/>
    </row>
    <row r="232" spans="1:11" ht="15.75" customHeight="1">
      <c r="A232" s="417" t="s">
        <v>84</v>
      </c>
      <c r="B232" s="437" t="s">
        <v>94</v>
      </c>
      <c r="C232" s="437" t="s">
        <v>95</v>
      </c>
      <c r="D232" s="437" t="s">
        <v>96</v>
      </c>
      <c r="E232" s="437"/>
      <c r="F232" s="419" t="s">
        <v>57</v>
      </c>
      <c r="G232" s="419"/>
      <c r="H232" s="419"/>
      <c r="I232" s="415" t="s">
        <v>58</v>
      </c>
      <c r="J232" s="415"/>
      <c r="K232" s="415"/>
    </row>
    <row r="233" spans="1:11" ht="27">
      <c r="A233" s="417"/>
      <c r="B233" s="437"/>
      <c r="C233" s="437"/>
      <c r="D233" s="437"/>
      <c r="E233" s="437"/>
      <c r="F233" s="10" t="s">
        <v>29</v>
      </c>
      <c r="G233" s="10" t="s">
        <v>30</v>
      </c>
      <c r="H233" s="10" t="s">
        <v>97</v>
      </c>
      <c r="I233" s="10" t="s">
        <v>29</v>
      </c>
      <c r="J233" s="10" t="s">
        <v>30</v>
      </c>
      <c r="K233" s="13" t="s">
        <v>98</v>
      </c>
    </row>
    <row r="234" spans="1:11" ht="15.75" customHeight="1">
      <c r="A234" s="100">
        <v>1</v>
      </c>
      <c r="B234" s="101">
        <v>2</v>
      </c>
      <c r="C234" s="101">
        <v>3</v>
      </c>
      <c r="D234" s="397">
        <v>4</v>
      </c>
      <c r="E234" s="397"/>
      <c r="F234" s="101">
        <v>5</v>
      </c>
      <c r="G234" s="101">
        <v>6</v>
      </c>
      <c r="H234" s="101">
        <v>7</v>
      </c>
      <c r="I234" s="101">
        <v>8</v>
      </c>
      <c r="J234" s="101">
        <v>9</v>
      </c>
      <c r="K234" s="102">
        <v>10</v>
      </c>
    </row>
    <row r="235" spans="1:11" ht="111.75" customHeight="1">
      <c r="A235" s="100">
        <v>1</v>
      </c>
      <c r="B235" s="109" t="s">
        <v>131</v>
      </c>
      <c r="C235" s="87"/>
      <c r="D235" s="515"/>
      <c r="E235" s="515"/>
      <c r="F235" s="101"/>
      <c r="G235" s="101"/>
      <c r="H235" s="101"/>
      <c r="I235" s="101"/>
      <c r="J235" s="101"/>
      <c r="K235" s="102"/>
    </row>
    <row r="236" spans="1:11" ht="15.75" customHeight="1">
      <c r="A236" s="100"/>
      <c r="B236" s="104" t="s">
        <v>100</v>
      </c>
      <c r="C236" s="43"/>
      <c r="D236" s="386"/>
      <c r="E236" s="386"/>
      <c r="F236" s="101"/>
      <c r="G236" s="101"/>
      <c r="H236" s="101"/>
      <c r="I236" s="101"/>
      <c r="J236" s="101"/>
      <c r="K236" s="102"/>
    </row>
    <row r="237" spans="1:11" ht="29.25" customHeight="1">
      <c r="A237" s="100"/>
      <c r="B237" s="43" t="s">
        <v>101</v>
      </c>
      <c r="C237" s="42" t="s">
        <v>104</v>
      </c>
      <c r="D237" s="440" t="s">
        <v>102</v>
      </c>
      <c r="E237" s="440"/>
      <c r="F237" s="101">
        <v>1</v>
      </c>
      <c r="G237" s="101"/>
      <c r="H237" s="101">
        <f>F237+G237</f>
        <v>1</v>
      </c>
      <c r="I237" s="101">
        <v>1</v>
      </c>
      <c r="J237" s="101"/>
      <c r="K237" s="102">
        <f>I237+J237</f>
        <v>1</v>
      </c>
    </row>
    <row r="238" spans="1:11" ht="22.5" customHeight="1">
      <c r="A238" s="100"/>
      <c r="B238" s="46" t="s">
        <v>103</v>
      </c>
      <c r="C238" s="106" t="s">
        <v>104</v>
      </c>
      <c r="D238" s="371" t="s">
        <v>105</v>
      </c>
      <c r="E238" s="371"/>
      <c r="F238" s="101"/>
      <c r="G238" s="101"/>
      <c r="H238" s="101"/>
      <c r="I238" s="101"/>
      <c r="J238" s="101"/>
      <c r="K238" s="102">
        <f>I238+J238</f>
        <v>0</v>
      </c>
    </row>
    <row r="239" spans="1:11" ht="87" customHeight="1">
      <c r="A239" s="100"/>
      <c r="B239" s="46" t="s">
        <v>106</v>
      </c>
      <c r="C239" s="106" t="s">
        <v>104</v>
      </c>
      <c r="D239" s="371"/>
      <c r="E239" s="371"/>
      <c r="F239" s="101">
        <v>0</v>
      </c>
      <c r="G239" s="101"/>
      <c r="H239" s="101">
        <f>F239+G239</f>
        <v>0</v>
      </c>
      <c r="I239" s="101">
        <v>0</v>
      </c>
      <c r="J239" s="101"/>
      <c r="K239" s="102">
        <f>I239+J239</f>
        <v>0</v>
      </c>
    </row>
    <row r="240" spans="1:11" ht="36.75" customHeight="1">
      <c r="A240" s="100"/>
      <c r="B240" s="46" t="s">
        <v>107</v>
      </c>
      <c r="C240" s="106" t="s">
        <v>104</v>
      </c>
      <c r="D240" s="442" t="s">
        <v>108</v>
      </c>
      <c r="E240" s="442"/>
      <c r="F240" s="101">
        <v>259</v>
      </c>
      <c r="G240" s="101"/>
      <c r="H240" s="101">
        <f>F240+G240</f>
        <v>259</v>
      </c>
      <c r="I240" s="101">
        <v>259</v>
      </c>
      <c r="J240" s="101"/>
      <c r="K240" s="102">
        <f>I240+J240</f>
        <v>259</v>
      </c>
    </row>
    <row r="241" spans="1:11" ht="174.75" customHeight="1">
      <c r="A241" s="100"/>
      <c r="B241" s="46" t="s">
        <v>109</v>
      </c>
      <c r="C241" s="106" t="s">
        <v>104</v>
      </c>
      <c r="D241" s="442"/>
      <c r="E241" s="442"/>
      <c r="F241" s="101">
        <v>216</v>
      </c>
      <c r="G241" s="101"/>
      <c r="H241" s="101">
        <f>F241+G241</f>
        <v>216</v>
      </c>
      <c r="I241" s="101">
        <v>216</v>
      </c>
      <c r="J241" s="101"/>
      <c r="K241" s="102">
        <f>I241+J241</f>
        <v>216</v>
      </c>
    </row>
    <row r="242" spans="1:11" ht="15.75" customHeight="1">
      <c r="A242" s="100"/>
      <c r="B242" s="104" t="s">
        <v>110</v>
      </c>
      <c r="C242" s="107"/>
      <c r="D242" s="444"/>
      <c r="E242" s="444"/>
      <c r="F242" s="101"/>
      <c r="G242" s="101"/>
      <c r="H242" s="101"/>
      <c r="I242" s="101"/>
      <c r="J242" s="101"/>
      <c r="K242" s="102"/>
    </row>
    <row r="243" spans="1:11" ht="59.25" customHeight="1">
      <c r="A243" s="100"/>
      <c r="B243" s="43" t="s">
        <v>111</v>
      </c>
      <c r="C243" s="106" t="s">
        <v>112</v>
      </c>
      <c r="D243" s="371" t="s">
        <v>113</v>
      </c>
      <c r="E243" s="371"/>
      <c r="F243" s="101">
        <v>5145</v>
      </c>
      <c r="G243" s="101"/>
      <c r="H243" s="101">
        <f aca="true" t="shared" si="21" ref="H243:H248">F243+G243</f>
        <v>5145</v>
      </c>
      <c r="I243" s="101">
        <v>5150</v>
      </c>
      <c r="J243" s="101"/>
      <c r="K243" s="102">
        <f aca="true" t="shared" si="22" ref="K243:K248">I243+J243</f>
        <v>5150</v>
      </c>
    </row>
    <row r="244" spans="1:11" ht="61.5" customHeight="1">
      <c r="A244" s="100"/>
      <c r="B244" s="43" t="s">
        <v>114</v>
      </c>
      <c r="C244" s="106" t="s">
        <v>112</v>
      </c>
      <c r="D244" s="371"/>
      <c r="E244" s="371"/>
      <c r="F244" s="101">
        <v>142</v>
      </c>
      <c r="G244" s="101"/>
      <c r="H244" s="101">
        <f t="shared" si="21"/>
        <v>142</v>
      </c>
      <c r="I244" s="101">
        <v>142</v>
      </c>
      <c r="J244" s="101"/>
      <c r="K244" s="102">
        <f t="shared" si="22"/>
        <v>142</v>
      </c>
    </row>
    <row r="245" spans="1:11" ht="51" customHeight="1">
      <c r="A245" s="100"/>
      <c r="B245" s="43" t="s">
        <v>115</v>
      </c>
      <c r="C245" s="106" t="s">
        <v>112</v>
      </c>
      <c r="D245" s="444"/>
      <c r="E245" s="444"/>
      <c r="F245" s="101">
        <v>5145</v>
      </c>
      <c r="G245" s="101"/>
      <c r="H245" s="101">
        <f t="shared" si="21"/>
        <v>5145</v>
      </c>
      <c r="I245" s="101">
        <v>5150</v>
      </c>
      <c r="J245" s="101"/>
      <c r="K245" s="102">
        <f t="shared" si="22"/>
        <v>5150</v>
      </c>
    </row>
    <row r="246" spans="1:11" ht="114.75" customHeight="1">
      <c r="A246" s="100"/>
      <c r="B246" s="43" t="s">
        <v>116</v>
      </c>
      <c r="C246" s="106" t="s">
        <v>112</v>
      </c>
      <c r="D246" s="438" t="s">
        <v>113</v>
      </c>
      <c r="E246" s="438"/>
      <c r="F246" s="101">
        <v>5145</v>
      </c>
      <c r="G246" s="101"/>
      <c r="H246" s="101">
        <f t="shared" si="21"/>
        <v>5145</v>
      </c>
      <c r="I246" s="101">
        <v>5150</v>
      </c>
      <c r="J246" s="101"/>
      <c r="K246" s="102">
        <f t="shared" si="22"/>
        <v>5150</v>
      </c>
    </row>
    <row r="247" spans="1:11" ht="111" customHeight="1">
      <c r="A247" s="100"/>
      <c r="B247" s="43" t="s">
        <v>117</v>
      </c>
      <c r="C247" s="106" t="s">
        <v>112</v>
      </c>
      <c r="D247" s="438" t="s">
        <v>113</v>
      </c>
      <c r="E247" s="438"/>
      <c r="F247" s="101">
        <v>1155</v>
      </c>
      <c r="G247" s="101"/>
      <c r="H247" s="101">
        <f t="shared" si="21"/>
        <v>1155</v>
      </c>
      <c r="I247" s="101">
        <v>1155</v>
      </c>
      <c r="J247" s="101"/>
      <c r="K247" s="102">
        <f t="shared" si="22"/>
        <v>1155</v>
      </c>
    </row>
    <row r="248" spans="1:11" ht="114.75" customHeight="1">
      <c r="A248" s="100"/>
      <c r="B248" s="43" t="s">
        <v>118</v>
      </c>
      <c r="C248" s="106" t="s">
        <v>112</v>
      </c>
      <c r="D248" s="438" t="s">
        <v>113</v>
      </c>
      <c r="E248" s="438"/>
      <c r="F248" s="101">
        <v>3990</v>
      </c>
      <c r="G248" s="101"/>
      <c r="H248" s="101">
        <f t="shared" si="21"/>
        <v>3990</v>
      </c>
      <c r="I248" s="101">
        <v>3995</v>
      </c>
      <c r="J248" s="101"/>
      <c r="K248" s="102">
        <f t="shared" si="22"/>
        <v>3995</v>
      </c>
    </row>
    <row r="249" spans="1:11" ht="14.25" customHeight="1">
      <c r="A249" s="100"/>
      <c r="B249" s="104" t="s">
        <v>119</v>
      </c>
      <c r="C249" s="108"/>
      <c r="D249" s="444"/>
      <c r="E249" s="444"/>
      <c r="F249" s="101"/>
      <c r="G249" s="101"/>
      <c r="H249" s="101"/>
      <c r="I249" s="101"/>
      <c r="J249" s="101"/>
      <c r="K249" s="102"/>
    </row>
    <row r="250" spans="1:11" ht="233.25" customHeight="1">
      <c r="A250" s="100"/>
      <c r="B250" s="43" t="s">
        <v>120</v>
      </c>
      <c r="C250" s="108" t="s">
        <v>112</v>
      </c>
      <c r="D250" s="371" t="s">
        <v>121</v>
      </c>
      <c r="E250" s="371"/>
      <c r="F250" s="101">
        <v>14</v>
      </c>
      <c r="G250" s="101"/>
      <c r="H250" s="101">
        <f>F250+G250</f>
        <v>14</v>
      </c>
      <c r="I250" s="101">
        <v>14</v>
      </c>
      <c r="J250" s="101"/>
      <c r="K250" s="102">
        <f>I250+J250</f>
        <v>14</v>
      </c>
    </row>
    <row r="251" spans="1:11" ht="88.5" customHeight="1">
      <c r="A251" s="100"/>
      <c r="B251" s="43" t="s">
        <v>122</v>
      </c>
      <c r="C251" s="108" t="s">
        <v>123</v>
      </c>
      <c r="D251" s="390" t="s">
        <v>124</v>
      </c>
      <c r="E251" s="390"/>
      <c r="F251" s="101">
        <v>3689</v>
      </c>
      <c r="G251" s="101"/>
      <c r="H251" s="101">
        <f>F251+G251</f>
        <v>3689</v>
      </c>
      <c r="I251" s="101">
        <v>3956</v>
      </c>
      <c r="J251" s="101"/>
      <c r="K251" s="102">
        <f>I251+J251</f>
        <v>3956</v>
      </c>
    </row>
    <row r="252" spans="1:11" ht="94.5" customHeight="1">
      <c r="A252" s="100"/>
      <c r="B252" s="43" t="s">
        <v>125</v>
      </c>
      <c r="C252" s="108" t="s">
        <v>123</v>
      </c>
      <c r="D252" s="390"/>
      <c r="E252" s="390"/>
      <c r="F252" s="101">
        <v>3689</v>
      </c>
      <c r="G252" s="101"/>
      <c r="H252" s="101">
        <f>F252+G252</f>
        <v>3689</v>
      </c>
      <c r="I252" s="101">
        <v>3956</v>
      </c>
      <c r="J252" s="101"/>
      <c r="K252" s="102">
        <f>I252+J252</f>
        <v>3956</v>
      </c>
    </row>
    <row r="253" spans="1:11" ht="92.25" customHeight="1">
      <c r="A253" s="100"/>
      <c r="B253" s="43" t="s">
        <v>125</v>
      </c>
      <c r="C253" s="108" t="s">
        <v>123</v>
      </c>
      <c r="D253" s="390"/>
      <c r="E253" s="390"/>
      <c r="F253" s="101">
        <v>3689</v>
      </c>
      <c r="G253" s="101"/>
      <c r="H253" s="101">
        <f>F253+G253</f>
        <v>3689</v>
      </c>
      <c r="I253" s="101">
        <v>3956</v>
      </c>
      <c r="J253" s="101"/>
      <c r="K253" s="102">
        <f>I253+J253</f>
        <v>3956</v>
      </c>
    </row>
    <row r="254" spans="1:11" ht="18" customHeight="1">
      <c r="A254" s="100"/>
      <c r="B254" s="104" t="s">
        <v>126</v>
      </c>
      <c r="C254"/>
      <c r="D254" s="444"/>
      <c r="E254" s="444"/>
      <c r="F254" s="101"/>
      <c r="G254" s="101"/>
      <c r="H254" s="101"/>
      <c r="I254" s="101"/>
      <c r="J254" s="101"/>
      <c r="K254" s="102"/>
    </row>
    <row r="255" spans="1:11" ht="62.25" customHeight="1">
      <c r="A255" s="100"/>
      <c r="B255" s="43" t="s">
        <v>127</v>
      </c>
      <c r="C255" s="108" t="s">
        <v>128</v>
      </c>
      <c r="D255" s="513" t="s">
        <v>129</v>
      </c>
      <c r="E255" s="513"/>
      <c r="F255" s="101">
        <v>100</v>
      </c>
      <c r="G255" s="101"/>
      <c r="H255" s="101">
        <f>F255+G255</f>
        <v>100</v>
      </c>
      <c r="I255" s="101">
        <v>100</v>
      </c>
      <c r="J255" s="101"/>
      <c r="K255" s="102">
        <f>I255+J255</f>
        <v>100</v>
      </c>
    </row>
    <row r="256" spans="1:11" ht="68.25" customHeight="1" hidden="1">
      <c r="A256" s="100"/>
      <c r="B256" s="80"/>
      <c r="C256" s="80"/>
      <c r="D256" s="514"/>
      <c r="E256" s="514"/>
      <c r="F256" s="101"/>
      <c r="G256" s="101"/>
      <c r="H256" s="101"/>
      <c r="I256" s="101"/>
      <c r="J256" s="101"/>
      <c r="K256" s="102"/>
    </row>
    <row r="257" spans="1:11" ht="15.75" customHeight="1" hidden="1">
      <c r="A257" s="100"/>
      <c r="B257" s="104"/>
      <c r="C257" s="43"/>
      <c r="D257" s="420"/>
      <c r="E257" s="420"/>
      <c r="F257" s="101"/>
      <c r="G257" s="101"/>
      <c r="H257" s="101"/>
      <c r="I257" s="101"/>
      <c r="J257" s="101"/>
      <c r="K257" s="102"/>
    </row>
    <row r="258" spans="1:11" ht="39.75" customHeight="1" hidden="1">
      <c r="A258" s="100"/>
      <c r="B258" s="43"/>
      <c r="C258" s="106"/>
      <c r="D258" s="390"/>
      <c r="E258" s="390"/>
      <c r="F258" s="101"/>
      <c r="G258" s="101"/>
      <c r="H258" s="101"/>
      <c r="I258" s="101"/>
      <c r="J258" s="101"/>
      <c r="K258" s="102"/>
    </row>
    <row r="259" spans="1:11" ht="159" customHeight="1" hidden="1">
      <c r="A259" s="100"/>
      <c r="B259" s="43"/>
      <c r="C259" s="106"/>
      <c r="D259" s="371"/>
      <c r="E259" s="371"/>
      <c r="F259" s="101"/>
      <c r="G259" s="101"/>
      <c r="H259" s="101"/>
      <c r="I259" s="101"/>
      <c r="J259" s="101"/>
      <c r="K259" s="102"/>
    </row>
    <row r="260" spans="1:11" ht="15.75" customHeight="1" hidden="1">
      <c r="A260" s="100"/>
      <c r="B260" s="104"/>
      <c r="C260" s="106"/>
      <c r="D260" s="371"/>
      <c r="E260" s="371"/>
      <c r="F260" s="371"/>
      <c r="G260" s="101"/>
      <c r="H260" s="101"/>
      <c r="I260" s="101"/>
      <c r="J260" s="101"/>
      <c r="K260" s="102"/>
    </row>
    <row r="261" spans="1:11" ht="52.5" customHeight="1" hidden="1">
      <c r="A261" s="100"/>
      <c r="B261" s="43"/>
      <c r="C261" s="106"/>
      <c r="D261" s="371"/>
      <c r="E261" s="371"/>
      <c r="F261" s="101"/>
      <c r="G261" s="101"/>
      <c r="H261" s="101"/>
      <c r="I261" s="101"/>
      <c r="J261" s="101"/>
      <c r="K261" s="102"/>
    </row>
    <row r="262" spans="1:11" ht="15.75" customHeight="1" hidden="1">
      <c r="A262" s="100"/>
      <c r="B262" s="43"/>
      <c r="C262" s="106"/>
      <c r="D262" s="371"/>
      <c r="E262" s="371"/>
      <c r="F262" s="101"/>
      <c r="G262" s="101"/>
      <c r="H262" s="101"/>
      <c r="I262" s="101"/>
      <c r="J262" s="101"/>
      <c r="K262" s="102"/>
    </row>
    <row r="263" spans="1:11" ht="15.75" customHeight="1" hidden="1">
      <c r="A263" s="100"/>
      <c r="B263" s="43"/>
      <c r="C263" s="106"/>
      <c r="D263" s="371"/>
      <c r="E263" s="371"/>
      <c r="F263" s="101"/>
      <c r="G263" s="101"/>
      <c r="H263" s="101"/>
      <c r="I263" s="101"/>
      <c r="J263" s="101"/>
      <c r="K263" s="102"/>
    </row>
    <row r="264" spans="1:11" ht="15.75" customHeight="1" hidden="1">
      <c r="A264" s="100"/>
      <c r="B264" s="104"/>
      <c r="C264" s="106"/>
      <c r="D264" s="371"/>
      <c r="E264" s="371"/>
      <c r="F264" s="101"/>
      <c r="G264" s="101"/>
      <c r="H264" s="101"/>
      <c r="I264" s="101"/>
      <c r="J264" s="101"/>
      <c r="K264" s="102"/>
    </row>
    <row r="265" spans="1:11" ht="69.75" customHeight="1" hidden="1">
      <c r="A265" s="100"/>
      <c r="B265" s="43"/>
      <c r="C265" s="106"/>
      <c r="D265" s="371"/>
      <c r="E265" s="371"/>
      <c r="F265" s="101"/>
      <c r="G265" s="101"/>
      <c r="H265" s="101"/>
      <c r="I265" s="101"/>
      <c r="J265" s="101"/>
      <c r="K265" s="102"/>
    </row>
    <row r="266" spans="1:11" ht="68.25" customHeight="1" hidden="1">
      <c r="A266" s="100"/>
      <c r="B266" s="43"/>
      <c r="C266" s="106"/>
      <c r="D266" s="371"/>
      <c r="E266" s="371"/>
      <c r="F266" s="101"/>
      <c r="G266" s="101"/>
      <c r="H266" s="101"/>
      <c r="I266" s="101"/>
      <c r="J266" s="101"/>
      <c r="K266" s="102"/>
    </row>
    <row r="267" spans="1:11" ht="75.75" customHeight="1" hidden="1">
      <c r="A267" s="100"/>
      <c r="B267" s="43"/>
      <c r="C267" s="106"/>
      <c r="D267" s="371"/>
      <c r="E267" s="371"/>
      <c r="F267" s="101"/>
      <c r="G267" s="101"/>
      <c r="H267" s="101"/>
      <c r="I267" s="101"/>
      <c r="J267" s="101"/>
      <c r="K267" s="102"/>
    </row>
    <row r="268" spans="1:11" ht="78.75" customHeight="1" hidden="1">
      <c r="A268" s="100"/>
      <c r="B268" s="43"/>
      <c r="C268" s="106"/>
      <c r="D268" s="371"/>
      <c r="E268" s="371"/>
      <c r="F268" s="101"/>
      <c r="G268" s="101"/>
      <c r="H268" s="101"/>
      <c r="I268" s="101"/>
      <c r="J268" s="101"/>
      <c r="K268" s="102"/>
    </row>
    <row r="269" spans="1:11" ht="72.75" customHeight="1" hidden="1">
      <c r="A269" s="100"/>
      <c r="B269" s="43"/>
      <c r="C269" s="106"/>
      <c r="D269" s="371"/>
      <c r="E269" s="371"/>
      <c r="F269" s="101"/>
      <c r="G269" s="101"/>
      <c r="H269" s="101"/>
      <c r="I269" s="101"/>
      <c r="J269" s="101"/>
      <c r="K269" s="102"/>
    </row>
    <row r="270" spans="1:11" ht="78" customHeight="1" hidden="1">
      <c r="A270" s="100"/>
      <c r="B270" s="43"/>
      <c r="C270" s="106"/>
      <c r="D270" s="371"/>
      <c r="E270" s="371"/>
      <c r="F270" s="101"/>
      <c r="G270" s="101"/>
      <c r="H270" s="101"/>
      <c r="I270" s="101"/>
      <c r="J270" s="101"/>
      <c r="K270" s="102"/>
    </row>
    <row r="271" spans="1:11" ht="20.25" customHeight="1" hidden="1">
      <c r="A271" s="100"/>
      <c r="B271" s="104"/>
      <c r="C271" s="106"/>
      <c r="D271" s="371"/>
      <c r="E271" s="371"/>
      <c r="F271" s="101"/>
      <c r="G271" s="101"/>
      <c r="H271" s="101"/>
      <c r="I271" s="101"/>
      <c r="J271" s="101"/>
      <c r="K271" s="102"/>
    </row>
    <row r="272" spans="1:11" ht="58.5" customHeight="1" hidden="1">
      <c r="A272" s="100"/>
      <c r="B272" s="43"/>
      <c r="C272" s="106"/>
      <c r="D272" s="371"/>
      <c r="E272" s="371"/>
      <c r="F272" s="101"/>
      <c r="G272" s="101"/>
      <c r="H272" s="101"/>
      <c r="I272" s="101"/>
      <c r="J272" s="101"/>
      <c r="K272" s="102"/>
    </row>
    <row r="273" spans="1:11" ht="18.75" customHeight="1" hidden="1">
      <c r="A273" s="100"/>
      <c r="B273" s="43"/>
      <c r="C273" s="106"/>
      <c r="D273" s="371"/>
      <c r="E273" s="371"/>
      <c r="F273" s="101"/>
      <c r="G273" s="101"/>
      <c r="H273" s="101"/>
      <c r="I273" s="101"/>
      <c r="J273" s="101"/>
      <c r="K273" s="102"/>
    </row>
    <row r="274" spans="1:11" ht="18.75" customHeight="1" hidden="1">
      <c r="A274" s="100"/>
      <c r="B274" s="43"/>
      <c r="C274" s="106"/>
      <c r="D274" s="371"/>
      <c r="E274" s="371"/>
      <c r="F274" s="101"/>
      <c r="G274" s="101"/>
      <c r="H274" s="101"/>
      <c r="I274" s="101"/>
      <c r="J274" s="101"/>
      <c r="K274" s="102"/>
    </row>
    <row r="275" spans="1:11" ht="117.75" customHeight="1" hidden="1">
      <c r="A275" s="100"/>
      <c r="B275" s="43"/>
      <c r="C275" s="106"/>
      <c r="D275" s="371"/>
      <c r="E275" s="371"/>
      <c r="F275" s="101"/>
      <c r="G275" s="101"/>
      <c r="H275" s="101"/>
      <c r="I275" s="101"/>
      <c r="J275" s="101"/>
      <c r="K275" s="102"/>
    </row>
    <row r="276" spans="1:11" ht="108.75" customHeight="1" hidden="1">
      <c r="A276" s="100"/>
      <c r="B276" s="43"/>
      <c r="C276" s="106"/>
      <c r="D276" s="371"/>
      <c r="E276" s="371"/>
      <c r="F276" s="101"/>
      <c r="G276" s="101"/>
      <c r="H276" s="101"/>
      <c r="I276" s="101"/>
      <c r="J276" s="101"/>
      <c r="K276" s="102"/>
    </row>
    <row r="277" spans="1:11" ht="100.5" customHeight="1" hidden="1">
      <c r="A277" s="100"/>
      <c r="B277" s="52"/>
      <c r="C277" s="110"/>
      <c r="D277" s="416"/>
      <c r="E277" s="416"/>
      <c r="F277" s="101"/>
      <c r="G277" s="101"/>
      <c r="H277" s="101"/>
      <c r="I277" s="101"/>
      <c r="J277" s="101"/>
      <c r="K277" s="102"/>
    </row>
    <row r="278" ht="9.75" customHeight="1">
      <c r="A278" s="39"/>
    </row>
    <row r="279" spans="1:14" ht="15.75" customHeight="1">
      <c r="A279" s="365" t="s">
        <v>132</v>
      </c>
      <c r="B279" s="365"/>
      <c r="C279" s="365"/>
      <c r="D279" s="365"/>
      <c r="E279" s="365"/>
      <c r="F279" s="365"/>
      <c r="G279" s="365"/>
      <c r="H279" s="365"/>
      <c r="I279" s="365"/>
      <c r="J279" s="365"/>
      <c r="K279" s="365"/>
      <c r="L279" s="365"/>
      <c r="M279" s="365"/>
      <c r="N279" s="365"/>
    </row>
    <row r="280" spans="1:25" ht="12" customHeight="1">
      <c r="A280" s="39"/>
      <c r="C280" s="111"/>
      <c r="K280" s="393" t="s">
        <v>56</v>
      </c>
      <c r="L280" s="393"/>
      <c r="M280" s="111"/>
      <c r="N280" s="111"/>
      <c r="O280" s="111"/>
      <c r="P280" s="111"/>
      <c r="Q280" s="111"/>
      <c r="R280" s="111"/>
      <c r="S280" s="111"/>
      <c r="T280" s="111"/>
      <c r="U280" s="111"/>
      <c r="V280" s="111"/>
      <c r="W280" s="111"/>
      <c r="X280" s="111"/>
      <c r="Y280" s="111"/>
    </row>
    <row r="281" spans="1:26" ht="20.25" customHeight="1">
      <c r="A281" s="417" t="s">
        <v>25</v>
      </c>
      <c r="B281" s="417"/>
      <c r="C281" s="419" t="s">
        <v>26</v>
      </c>
      <c r="D281" s="419"/>
      <c r="E281" s="419" t="s">
        <v>27</v>
      </c>
      <c r="F281" s="419"/>
      <c r="G281" s="419" t="s">
        <v>28</v>
      </c>
      <c r="H281" s="419"/>
      <c r="I281" s="419" t="s">
        <v>57</v>
      </c>
      <c r="J281" s="419"/>
      <c r="K281" s="415" t="s">
        <v>58</v>
      </c>
      <c r="L281" s="415"/>
      <c r="M281" s="38"/>
      <c r="N281" s="38"/>
      <c r="O281" s="38"/>
      <c r="P281" s="38"/>
      <c r="Q281" s="38"/>
      <c r="R281" s="384"/>
      <c r="S281" s="384"/>
      <c r="T281" s="384"/>
      <c r="U281" s="384"/>
      <c r="V281" s="384"/>
      <c r="W281" s="384"/>
      <c r="X281" s="384"/>
      <c r="Y281" s="384"/>
      <c r="Z281" s="2"/>
    </row>
    <row r="282" spans="1:26" ht="15.75" customHeight="1">
      <c r="A282" s="417"/>
      <c r="B282" s="417"/>
      <c r="C282" s="407" t="s">
        <v>29</v>
      </c>
      <c r="D282" s="407" t="s">
        <v>30</v>
      </c>
      <c r="E282" s="407" t="s">
        <v>29</v>
      </c>
      <c r="F282" s="407" t="s">
        <v>30</v>
      </c>
      <c r="G282" s="407" t="s">
        <v>29</v>
      </c>
      <c r="H282" s="407" t="s">
        <v>30</v>
      </c>
      <c r="I282" s="407" t="s">
        <v>29</v>
      </c>
      <c r="J282" s="407" t="s">
        <v>30</v>
      </c>
      <c r="K282" s="407" t="s">
        <v>29</v>
      </c>
      <c r="L282" s="409" t="s">
        <v>30</v>
      </c>
      <c r="M282" s="38"/>
      <c r="N282" s="38"/>
      <c r="O282" s="38"/>
      <c r="P282" s="38"/>
      <c r="Q282" s="38"/>
      <c r="R282" s="38"/>
      <c r="S282" s="38"/>
      <c r="T282" s="38"/>
      <c r="U282" s="38"/>
      <c r="V282" s="38"/>
      <c r="W282" s="38"/>
      <c r="X282" s="38"/>
      <c r="Y282" s="38"/>
      <c r="Z282" s="375"/>
    </row>
    <row r="283" spans="1:26" ht="15.75" customHeight="1">
      <c r="A283" s="417"/>
      <c r="B283" s="417"/>
      <c r="C283" s="407"/>
      <c r="D283" s="407"/>
      <c r="E283" s="407"/>
      <c r="F283" s="407"/>
      <c r="G283" s="407"/>
      <c r="H283" s="407"/>
      <c r="I283" s="407"/>
      <c r="J283" s="407"/>
      <c r="K283" s="407"/>
      <c r="L283" s="409"/>
      <c r="M283" s="38"/>
      <c r="N283" s="38"/>
      <c r="O283" s="38"/>
      <c r="P283" s="38"/>
      <c r="Q283" s="38"/>
      <c r="R283" s="38"/>
      <c r="S283" s="38"/>
      <c r="T283" s="38"/>
      <c r="U283" s="38"/>
      <c r="V283" s="38"/>
      <c r="W283" s="38"/>
      <c r="X283" s="38"/>
      <c r="Y283" s="38"/>
      <c r="Z283" s="375"/>
    </row>
    <row r="284" spans="1:26" ht="15">
      <c r="A284" s="511">
        <v>1</v>
      </c>
      <c r="B284" s="511"/>
      <c r="C284" s="113">
        <v>3</v>
      </c>
      <c r="D284" s="113">
        <v>4</v>
      </c>
      <c r="E284" s="113">
        <v>5</v>
      </c>
      <c r="F284" s="113">
        <v>6</v>
      </c>
      <c r="G284" s="113">
        <v>7</v>
      </c>
      <c r="H284" s="113">
        <v>8</v>
      </c>
      <c r="I284" s="113">
        <v>9</v>
      </c>
      <c r="J284" s="113">
        <v>10</v>
      </c>
      <c r="K284" s="113">
        <v>11</v>
      </c>
      <c r="L284" s="114">
        <v>12</v>
      </c>
      <c r="M284" s="38"/>
      <c r="N284" s="38"/>
      <c r="O284" s="38"/>
      <c r="P284" s="38"/>
      <c r="Q284" s="38"/>
      <c r="R284" s="38"/>
      <c r="S284" s="38"/>
      <c r="T284" s="38"/>
      <c r="U284" s="38"/>
      <c r="V284" s="38"/>
      <c r="W284" s="38"/>
      <c r="X284" s="38"/>
      <c r="Y284" s="38"/>
      <c r="Z284" s="2"/>
    </row>
    <row r="285" spans="1:26" ht="56.25" customHeight="1">
      <c r="A285" s="512" t="s">
        <v>133</v>
      </c>
      <c r="B285" s="512"/>
      <c r="C285" s="115">
        <f aca="true" t="shared" si="23" ref="C285:L285">C286+C287+C288+C289</f>
        <v>10939.7</v>
      </c>
      <c r="D285" s="115">
        <f t="shared" si="23"/>
        <v>295.7</v>
      </c>
      <c r="E285" s="115">
        <f t="shared" si="23"/>
        <v>12302.599999999999</v>
      </c>
      <c r="F285" s="115">
        <f t="shared" si="23"/>
        <v>285</v>
      </c>
      <c r="G285" s="115">
        <f t="shared" si="23"/>
        <v>13974.6</v>
      </c>
      <c r="H285" s="115">
        <f t="shared" si="23"/>
        <v>326.4</v>
      </c>
      <c r="I285" s="115">
        <f t="shared" si="23"/>
        <v>14656.5</v>
      </c>
      <c r="J285" s="115">
        <f t="shared" si="23"/>
        <v>1346.3</v>
      </c>
      <c r="K285" s="115">
        <f t="shared" si="23"/>
        <v>15747.6</v>
      </c>
      <c r="L285" s="115">
        <f t="shared" si="23"/>
        <v>358.8</v>
      </c>
      <c r="M285" s="38"/>
      <c r="N285" s="38"/>
      <c r="O285" s="38"/>
      <c r="P285" s="38"/>
      <c r="Q285" s="38"/>
      <c r="R285" s="38"/>
      <c r="S285" s="38"/>
      <c r="T285" s="38"/>
      <c r="U285" s="38"/>
      <c r="V285" s="38"/>
      <c r="W285" s="38"/>
      <c r="X285" s="38"/>
      <c r="Y285" s="38"/>
      <c r="Z285" s="2"/>
    </row>
    <row r="286" spans="1:26" ht="12.75" customHeight="1">
      <c r="A286" s="379" t="s">
        <v>134</v>
      </c>
      <c r="B286" s="379"/>
      <c r="C286" s="117">
        <v>8847.6</v>
      </c>
      <c r="D286" s="117">
        <v>295.7</v>
      </c>
      <c r="E286" s="117">
        <v>11474.8</v>
      </c>
      <c r="F286" s="117">
        <v>285</v>
      </c>
      <c r="G286" s="117">
        <v>13084.6</v>
      </c>
      <c r="H286" s="117">
        <v>326.4</v>
      </c>
      <c r="I286" s="117">
        <v>13722.9</v>
      </c>
      <c r="J286" s="117">
        <v>343.3</v>
      </c>
      <c r="K286" s="117">
        <v>14744.6</v>
      </c>
      <c r="L286" s="118">
        <v>358.8</v>
      </c>
      <c r="M286" s="38"/>
      <c r="N286" s="38"/>
      <c r="O286" s="38"/>
      <c r="P286" s="38"/>
      <c r="Q286" s="38"/>
      <c r="R286" s="38"/>
      <c r="S286" s="38"/>
      <c r="T286" s="38"/>
      <c r="U286" s="38"/>
      <c r="V286" s="38"/>
      <c r="W286" s="38"/>
      <c r="X286" s="38"/>
      <c r="Y286" s="38"/>
      <c r="Z286" s="2"/>
    </row>
    <row r="287" spans="1:26" ht="12.75" customHeight="1">
      <c r="A287" s="379" t="s">
        <v>135</v>
      </c>
      <c r="B287" s="379"/>
      <c r="C287" s="117">
        <v>599.5</v>
      </c>
      <c r="D287" s="117">
        <v>0</v>
      </c>
      <c r="E287" s="117">
        <v>0</v>
      </c>
      <c r="F287" s="117">
        <v>0</v>
      </c>
      <c r="G287" s="117">
        <v>0</v>
      </c>
      <c r="H287" s="117">
        <v>0</v>
      </c>
      <c r="I287" s="117">
        <v>0</v>
      </c>
      <c r="J287" s="117">
        <v>0</v>
      </c>
      <c r="K287" s="117">
        <v>0</v>
      </c>
      <c r="L287" s="118">
        <v>0</v>
      </c>
      <c r="M287" s="38"/>
      <c r="N287" s="38"/>
      <c r="O287" s="38"/>
      <c r="P287" s="38"/>
      <c r="Q287" s="38"/>
      <c r="R287" s="38"/>
      <c r="S287" s="38"/>
      <c r="T287" s="38"/>
      <c r="U287" s="38"/>
      <c r="V287" s="38"/>
      <c r="W287" s="38"/>
      <c r="X287" s="38"/>
      <c r="Y287" s="38"/>
      <c r="Z287" s="2"/>
    </row>
    <row r="288" spans="1:26" ht="12.75" customHeight="1">
      <c r="A288" s="379" t="s">
        <v>136</v>
      </c>
      <c r="B288" s="379"/>
      <c r="C288" s="117">
        <v>831</v>
      </c>
      <c r="D288" s="117">
        <v>0</v>
      </c>
      <c r="E288" s="117">
        <v>0</v>
      </c>
      <c r="F288" s="117">
        <v>0</v>
      </c>
      <c r="G288" s="117">
        <v>0</v>
      </c>
      <c r="H288" s="117">
        <v>0</v>
      </c>
      <c r="I288" s="117">
        <v>0</v>
      </c>
      <c r="J288" s="117">
        <v>0</v>
      </c>
      <c r="K288" s="117">
        <v>0</v>
      </c>
      <c r="L288" s="118">
        <v>0</v>
      </c>
      <c r="M288" s="38"/>
      <c r="N288" s="38"/>
      <c r="O288" s="38"/>
      <c r="P288" s="38"/>
      <c r="Q288" s="38"/>
      <c r="R288" s="38"/>
      <c r="S288" s="38"/>
      <c r="T288" s="38"/>
      <c r="U288" s="38"/>
      <c r="V288" s="38"/>
      <c r="W288" s="38"/>
      <c r="X288" s="38"/>
      <c r="Y288" s="38"/>
      <c r="Z288" s="2"/>
    </row>
    <row r="289" spans="1:26" ht="12.75" customHeight="1">
      <c r="A289" s="379" t="s">
        <v>137</v>
      </c>
      <c r="B289" s="379"/>
      <c r="C289" s="117">
        <v>661.6</v>
      </c>
      <c r="D289" s="117">
        <v>0</v>
      </c>
      <c r="E289" s="117">
        <v>827.8</v>
      </c>
      <c r="F289" s="117"/>
      <c r="G289" s="117">
        <v>890</v>
      </c>
      <c r="H289" s="117">
        <v>0</v>
      </c>
      <c r="I289" s="117">
        <v>933.6</v>
      </c>
      <c r="J289" s="117">
        <v>1003</v>
      </c>
      <c r="K289" s="117">
        <v>1003</v>
      </c>
      <c r="L289" s="118">
        <v>0</v>
      </c>
      <c r="M289" s="38"/>
      <c r="N289" s="38"/>
      <c r="O289" s="38"/>
      <c r="P289" s="38"/>
      <c r="Q289" s="38"/>
      <c r="R289" s="38"/>
      <c r="S289" s="38"/>
      <c r="T289" s="38"/>
      <c r="U289" s="38"/>
      <c r="V289" s="38"/>
      <c r="W289" s="38"/>
      <c r="X289" s="38"/>
      <c r="Y289" s="38"/>
      <c r="Z289" s="2"/>
    </row>
    <row r="290" spans="1:26" ht="9" customHeight="1">
      <c r="A290" s="38"/>
      <c r="B290" s="119"/>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2"/>
    </row>
    <row r="291" spans="1:26" ht="17.25" customHeight="1">
      <c r="A291" s="365" t="s">
        <v>138</v>
      </c>
      <c r="B291" s="365"/>
      <c r="C291" s="365"/>
      <c r="D291" s="365"/>
      <c r="E291" s="365"/>
      <c r="F291" s="365"/>
      <c r="G291" s="365"/>
      <c r="H291" s="365"/>
      <c r="I291" s="365"/>
      <c r="J291" s="365"/>
      <c r="K291" s="365"/>
      <c r="L291" s="365"/>
      <c r="M291" s="365"/>
      <c r="N291" s="365"/>
      <c r="O291" s="120"/>
      <c r="P291" s="120"/>
      <c r="Q291" s="120"/>
      <c r="R291" s="120"/>
      <c r="S291" s="120"/>
      <c r="T291" s="120"/>
      <c r="U291" s="120"/>
      <c r="V291" s="120"/>
      <c r="W291" s="120"/>
      <c r="X291" s="120"/>
      <c r="Y291" s="120"/>
      <c r="Z291" s="120"/>
    </row>
    <row r="292" spans="1:26" ht="16.5" customHeight="1">
      <c r="A292" s="417" t="s">
        <v>84</v>
      </c>
      <c r="B292" s="437" t="s">
        <v>139</v>
      </c>
      <c r="C292" s="419" t="s">
        <v>26</v>
      </c>
      <c r="D292" s="419"/>
      <c r="E292" s="419"/>
      <c r="F292" s="419"/>
      <c r="G292" s="419" t="s">
        <v>140</v>
      </c>
      <c r="H292" s="419"/>
      <c r="I292" s="419"/>
      <c r="J292" s="419"/>
      <c r="K292" s="509" t="s">
        <v>141</v>
      </c>
      <c r="L292" s="509"/>
      <c r="M292" s="419" t="s">
        <v>142</v>
      </c>
      <c r="N292" s="419"/>
      <c r="O292" s="415" t="s">
        <v>143</v>
      </c>
      <c r="P292" s="415"/>
      <c r="Q292" s="384"/>
      <c r="R292" s="384"/>
      <c r="S292" s="384"/>
      <c r="T292" s="384"/>
      <c r="U292" s="384"/>
      <c r="V292" s="384"/>
      <c r="W292" s="384"/>
      <c r="X292" s="384"/>
      <c r="Y292" s="384"/>
      <c r="Z292" s="2"/>
    </row>
    <row r="293" spans="1:26" ht="15" customHeight="1">
      <c r="A293" s="417"/>
      <c r="B293" s="437"/>
      <c r="C293" s="510" t="s">
        <v>29</v>
      </c>
      <c r="D293" s="510"/>
      <c r="E293" s="510" t="s">
        <v>30</v>
      </c>
      <c r="F293" s="510"/>
      <c r="G293" s="510" t="s">
        <v>29</v>
      </c>
      <c r="H293" s="510"/>
      <c r="I293" s="510" t="s">
        <v>30</v>
      </c>
      <c r="J293" s="510"/>
      <c r="K293" s="407" t="s">
        <v>29</v>
      </c>
      <c r="L293" s="407" t="s">
        <v>144</v>
      </c>
      <c r="M293" s="407" t="s">
        <v>29</v>
      </c>
      <c r="N293" s="407" t="s">
        <v>144</v>
      </c>
      <c r="O293" s="407" t="s">
        <v>145</v>
      </c>
      <c r="P293" s="409" t="s">
        <v>146</v>
      </c>
      <c r="Q293" s="384"/>
      <c r="R293" s="384"/>
      <c r="S293" s="384"/>
      <c r="T293" s="384"/>
      <c r="U293" s="37"/>
      <c r="V293" s="37"/>
      <c r="W293" s="384"/>
      <c r="X293" s="384"/>
      <c r="Y293" s="37"/>
      <c r="Z293" s="375"/>
    </row>
    <row r="294" spans="1:26" ht="3.75" customHeight="1">
      <c r="A294" s="417"/>
      <c r="B294" s="437"/>
      <c r="C294" s="437"/>
      <c r="D294" s="510"/>
      <c r="E294" s="510"/>
      <c r="F294" s="510"/>
      <c r="G294" s="510"/>
      <c r="H294" s="510"/>
      <c r="I294" s="510"/>
      <c r="J294" s="510"/>
      <c r="K294" s="407"/>
      <c r="L294" s="407"/>
      <c r="M294" s="407"/>
      <c r="N294" s="407"/>
      <c r="O294" s="407"/>
      <c r="P294" s="409"/>
      <c r="Q294" s="384"/>
      <c r="R294" s="384"/>
      <c r="S294" s="384"/>
      <c r="T294" s="384"/>
      <c r="U294" s="37"/>
      <c r="V294" s="37"/>
      <c r="W294" s="384"/>
      <c r="X294" s="384"/>
      <c r="Y294" s="37"/>
      <c r="Z294" s="375"/>
    </row>
    <row r="295" spans="1:26" ht="15.75" customHeight="1">
      <c r="A295" s="417"/>
      <c r="B295" s="437"/>
      <c r="C295" s="407" t="s">
        <v>147</v>
      </c>
      <c r="D295" s="407" t="s">
        <v>148</v>
      </c>
      <c r="E295" s="407" t="s">
        <v>147</v>
      </c>
      <c r="F295" s="407" t="s">
        <v>148</v>
      </c>
      <c r="G295" s="407" t="s">
        <v>147</v>
      </c>
      <c r="H295" s="407" t="s">
        <v>148</v>
      </c>
      <c r="I295" s="407" t="s">
        <v>147</v>
      </c>
      <c r="J295" s="407" t="s">
        <v>148</v>
      </c>
      <c r="K295" s="407"/>
      <c r="L295" s="407"/>
      <c r="M295" s="407"/>
      <c r="N295" s="407"/>
      <c r="O295" s="407"/>
      <c r="P295" s="409"/>
      <c r="Q295" s="121"/>
      <c r="R295" s="121"/>
      <c r="S295" s="38"/>
      <c r="T295" s="38"/>
      <c r="U295" s="121"/>
      <c r="V295" s="37"/>
      <c r="W295" s="121"/>
      <c r="X295" s="121"/>
      <c r="Y295" s="37"/>
      <c r="Z295" s="375"/>
    </row>
    <row r="296" spans="1:26" ht="15.75" customHeight="1">
      <c r="A296" s="417"/>
      <c r="B296" s="437"/>
      <c r="C296" s="407"/>
      <c r="D296" s="407" t="s">
        <v>149</v>
      </c>
      <c r="E296" s="407"/>
      <c r="F296" s="407" t="s">
        <v>149</v>
      </c>
      <c r="G296" s="407"/>
      <c r="H296" s="407" t="s">
        <v>149</v>
      </c>
      <c r="I296" s="407"/>
      <c r="J296" s="407" t="s">
        <v>149</v>
      </c>
      <c r="K296" s="407"/>
      <c r="L296" s="407"/>
      <c r="M296" s="407"/>
      <c r="N296" s="407"/>
      <c r="O296" s="407"/>
      <c r="P296" s="409"/>
      <c r="Q296" s="121"/>
      <c r="R296" s="121"/>
      <c r="S296" s="121"/>
      <c r="T296" s="121"/>
      <c r="U296" s="121"/>
      <c r="V296" s="121"/>
      <c r="W296" s="121"/>
      <c r="X296" s="121"/>
      <c r="Y296" s="121"/>
      <c r="Z296" s="375"/>
    </row>
    <row r="297" spans="1:26" ht="15">
      <c r="A297" s="14">
        <v>1</v>
      </c>
      <c r="B297" s="15">
        <v>2</v>
      </c>
      <c r="C297" s="15">
        <v>3</v>
      </c>
      <c r="D297" s="15">
        <v>4</v>
      </c>
      <c r="E297" s="15">
        <v>5</v>
      </c>
      <c r="F297" s="15">
        <v>6</v>
      </c>
      <c r="G297" s="15">
        <v>7</v>
      </c>
      <c r="H297" s="15">
        <v>8</v>
      </c>
      <c r="I297" s="15">
        <v>9</v>
      </c>
      <c r="J297" s="15">
        <v>10</v>
      </c>
      <c r="K297" s="15">
        <v>11</v>
      </c>
      <c r="L297" s="122">
        <v>12</v>
      </c>
      <c r="M297" s="15">
        <v>13</v>
      </c>
      <c r="N297" s="15">
        <v>14</v>
      </c>
      <c r="O297" s="15">
        <v>15</v>
      </c>
      <c r="P297" s="16">
        <v>16</v>
      </c>
      <c r="Q297" s="111"/>
      <c r="R297" s="38"/>
      <c r="S297" s="38"/>
      <c r="T297" s="38"/>
      <c r="U297" s="111"/>
      <c r="V297" s="111"/>
      <c r="W297" s="111"/>
      <c r="X297" s="38"/>
      <c r="Y297" s="111"/>
      <c r="Z297" s="2"/>
    </row>
    <row r="298" spans="1:26" ht="26.25" customHeight="1">
      <c r="A298" s="210">
        <v>1</v>
      </c>
      <c r="B298" s="508" t="s">
        <v>39</v>
      </c>
      <c r="C298" s="508"/>
      <c r="D298" s="508"/>
      <c r="E298" s="508"/>
      <c r="F298" s="508"/>
      <c r="G298" s="508"/>
      <c r="H298" s="508"/>
      <c r="I298" s="508"/>
      <c r="J298" s="508"/>
      <c r="K298" s="508"/>
      <c r="L298" s="508"/>
      <c r="M298" s="508"/>
      <c r="N298" s="508"/>
      <c r="O298" s="508"/>
      <c r="P298" s="508"/>
      <c r="Q298" s="111"/>
      <c r="R298" s="38"/>
      <c r="S298" s="38"/>
      <c r="T298" s="38"/>
      <c r="U298" s="111"/>
      <c r="V298" s="111"/>
      <c r="W298" s="111"/>
      <c r="X298" s="38"/>
      <c r="Y298" s="111"/>
      <c r="Z298" s="2"/>
    </row>
    <row r="299" spans="1:26" ht="15">
      <c r="A299" s="210"/>
      <c r="B299" s="211" t="s">
        <v>213</v>
      </c>
      <c r="C299" s="212">
        <v>3</v>
      </c>
      <c r="D299" s="210">
        <v>3</v>
      </c>
      <c r="E299" s="210"/>
      <c r="F299" s="210"/>
      <c r="G299" s="210">
        <v>3</v>
      </c>
      <c r="H299" s="210">
        <v>3</v>
      </c>
      <c r="I299" s="210"/>
      <c r="J299" s="210"/>
      <c r="K299" s="210">
        <v>3</v>
      </c>
      <c r="L299" s="210"/>
      <c r="M299" s="210">
        <v>3</v>
      </c>
      <c r="N299" s="210"/>
      <c r="O299" s="210">
        <v>3</v>
      </c>
      <c r="P299" s="210"/>
      <c r="Q299" s="111"/>
      <c r="R299" s="38"/>
      <c r="S299" s="38"/>
      <c r="T299" s="38"/>
      <c r="U299" s="111"/>
      <c r="V299" s="111"/>
      <c r="W299" s="111"/>
      <c r="X299" s="38"/>
      <c r="Y299" s="111"/>
      <c r="Z299" s="2"/>
    </row>
    <row r="300" spans="1:26" ht="15">
      <c r="A300" s="210"/>
      <c r="B300" s="211" t="s">
        <v>151</v>
      </c>
      <c r="C300" s="212">
        <v>0</v>
      </c>
      <c r="D300" s="210">
        <v>0</v>
      </c>
      <c r="E300" s="210"/>
      <c r="F300" s="210"/>
      <c r="G300" s="210">
        <v>0</v>
      </c>
      <c r="H300" s="210">
        <v>0</v>
      </c>
      <c r="I300" s="210"/>
      <c r="J300" s="210"/>
      <c r="K300" s="210">
        <v>0</v>
      </c>
      <c r="L300" s="210"/>
      <c r="M300" s="210">
        <v>0</v>
      </c>
      <c r="N300" s="210"/>
      <c r="O300" s="210">
        <v>0</v>
      </c>
      <c r="P300" s="210"/>
      <c r="Q300" s="111"/>
      <c r="R300" s="38"/>
      <c r="S300" s="38"/>
      <c r="T300" s="38"/>
      <c r="U300" s="111"/>
      <c r="V300" s="111"/>
      <c r="W300" s="111"/>
      <c r="X300" s="38"/>
      <c r="Y300" s="111"/>
      <c r="Z300" s="2"/>
    </row>
    <row r="301" spans="1:26" ht="15">
      <c r="A301" s="210"/>
      <c r="B301" s="211" t="s">
        <v>152</v>
      </c>
      <c r="C301" s="212">
        <v>2.5</v>
      </c>
      <c r="D301" s="210">
        <v>2.5</v>
      </c>
      <c r="E301" s="210"/>
      <c r="F301" s="210"/>
      <c r="G301" s="210">
        <v>2.5</v>
      </c>
      <c r="H301" s="210">
        <v>2.5</v>
      </c>
      <c r="I301" s="210"/>
      <c r="J301" s="210"/>
      <c r="K301" s="210">
        <v>2.5</v>
      </c>
      <c r="L301" s="210"/>
      <c r="M301" s="210">
        <v>2.5</v>
      </c>
      <c r="N301" s="210"/>
      <c r="O301" s="210">
        <v>2.5</v>
      </c>
      <c r="P301" s="210"/>
      <c r="Q301" s="111"/>
      <c r="R301" s="38"/>
      <c r="S301" s="38"/>
      <c r="T301" s="38"/>
      <c r="U301" s="111"/>
      <c r="V301" s="111"/>
      <c r="W301" s="111"/>
      <c r="X301" s="38"/>
      <c r="Y301" s="111"/>
      <c r="Z301" s="2"/>
    </row>
    <row r="302" spans="1:26" ht="15">
      <c r="A302" s="210"/>
      <c r="B302" s="211" t="s">
        <v>214</v>
      </c>
      <c r="C302" s="212">
        <v>1</v>
      </c>
      <c r="D302" s="210">
        <v>1</v>
      </c>
      <c r="E302" s="210"/>
      <c r="F302" s="210"/>
      <c r="G302" s="210">
        <v>1</v>
      </c>
      <c r="H302" s="210">
        <v>1</v>
      </c>
      <c r="I302" s="210"/>
      <c r="J302" s="210"/>
      <c r="K302" s="210">
        <v>1</v>
      </c>
      <c r="L302" s="210"/>
      <c r="M302" s="210">
        <v>1</v>
      </c>
      <c r="N302" s="210"/>
      <c r="O302" s="210">
        <v>1</v>
      </c>
      <c r="P302" s="210"/>
      <c r="Q302" s="111"/>
      <c r="R302" s="38"/>
      <c r="S302" s="38"/>
      <c r="T302" s="38"/>
      <c r="U302" s="111"/>
      <c r="V302" s="111"/>
      <c r="W302" s="111"/>
      <c r="X302" s="38"/>
      <c r="Y302" s="111"/>
      <c r="Z302" s="2"/>
    </row>
    <row r="303" spans="1:26" ht="15">
      <c r="A303" s="210"/>
      <c r="B303" s="211" t="s">
        <v>154</v>
      </c>
      <c r="C303" s="212">
        <v>39.5</v>
      </c>
      <c r="D303" s="210">
        <v>37.5</v>
      </c>
      <c r="E303" s="210"/>
      <c r="F303" s="210"/>
      <c r="G303" s="210">
        <v>39.5</v>
      </c>
      <c r="H303" s="210">
        <v>39.5</v>
      </c>
      <c r="I303" s="210"/>
      <c r="J303" s="210"/>
      <c r="K303" s="210">
        <v>39.5</v>
      </c>
      <c r="L303" s="210"/>
      <c r="M303" s="210">
        <v>39.5</v>
      </c>
      <c r="N303" s="210"/>
      <c r="O303" s="210">
        <v>39.5</v>
      </c>
      <c r="P303" s="210"/>
      <c r="Q303" s="111"/>
      <c r="R303" s="38"/>
      <c r="S303" s="38"/>
      <c r="T303" s="38"/>
      <c r="U303" s="111"/>
      <c r="V303" s="111"/>
      <c r="W303" s="111"/>
      <c r="X303" s="38"/>
      <c r="Y303" s="111"/>
      <c r="Z303" s="2"/>
    </row>
    <row r="304" spans="1:26" ht="15">
      <c r="A304" s="210"/>
      <c r="B304" s="211" t="s">
        <v>215</v>
      </c>
      <c r="C304" s="212">
        <v>213</v>
      </c>
      <c r="D304" s="210">
        <v>197</v>
      </c>
      <c r="E304" s="210"/>
      <c r="F304" s="210"/>
      <c r="G304" s="210">
        <v>213</v>
      </c>
      <c r="H304" s="210">
        <v>213</v>
      </c>
      <c r="I304" s="210"/>
      <c r="J304" s="210"/>
      <c r="K304" s="210">
        <v>213</v>
      </c>
      <c r="L304" s="210"/>
      <c r="M304" s="210">
        <v>213</v>
      </c>
      <c r="N304" s="210"/>
      <c r="O304" s="210">
        <v>213</v>
      </c>
      <c r="P304" s="210"/>
      <c r="Q304" s="111"/>
      <c r="R304" s="38"/>
      <c r="S304" s="38"/>
      <c r="T304" s="38"/>
      <c r="U304" s="111"/>
      <c r="V304" s="111"/>
      <c r="W304" s="111"/>
      <c r="X304" s="38"/>
      <c r="Y304" s="111"/>
      <c r="Z304" s="2"/>
    </row>
    <row r="305" spans="1:26" ht="12.75" customHeight="1">
      <c r="A305" s="213"/>
      <c r="B305" s="211" t="s">
        <v>54</v>
      </c>
      <c r="C305" s="212">
        <v>259</v>
      </c>
      <c r="D305" s="212">
        <v>241</v>
      </c>
      <c r="E305" s="212">
        <f>E298</f>
        <v>0</v>
      </c>
      <c r="F305" s="212">
        <f>F298</f>
        <v>0</v>
      </c>
      <c r="G305" s="212">
        <v>259</v>
      </c>
      <c r="H305" s="212">
        <v>259</v>
      </c>
      <c r="I305" s="212">
        <f>I298</f>
        <v>0</v>
      </c>
      <c r="J305" s="212">
        <f>J298</f>
        <v>0</v>
      </c>
      <c r="K305" s="212">
        <v>259</v>
      </c>
      <c r="L305" s="212">
        <f>L298</f>
        <v>0</v>
      </c>
      <c r="M305" s="212">
        <v>259</v>
      </c>
      <c r="N305" s="212">
        <f>N298</f>
        <v>0</v>
      </c>
      <c r="O305" s="212">
        <f>O298</f>
        <v>0</v>
      </c>
      <c r="P305" s="212">
        <f>P298</f>
        <v>0</v>
      </c>
      <c r="Q305" s="111"/>
      <c r="R305" s="38"/>
      <c r="S305" s="38"/>
      <c r="T305" s="38"/>
      <c r="U305" s="111"/>
      <c r="V305" s="111"/>
      <c r="W305" s="111"/>
      <c r="X305" s="38"/>
      <c r="Y305" s="111"/>
      <c r="Z305" s="2"/>
    </row>
    <row r="306" spans="1:26" ht="51" customHeight="1">
      <c r="A306" s="213"/>
      <c r="B306" s="211" t="s">
        <v>216</v>
      </c>
      <c r="C306" s="212" t="s">
        <v>41</v>
      </c>
      <c r="D306" s="212" t="s">
        <v>41</v>
      </c>
      <c r="E306" s="212"/>
      <c r="F306" s="212"/>
      <c r="G306" s="212" t="s">
        <v>41</v>
      </c>
      <c r="H306" s="212" t="s">
        <v>41</v>
      </c>
      <c r="I306" s="212"/>
      <c r="J306" s="212"/>
      <c r="K306" s="212" t="s">
        <v>41</v>
      </c>
      <c r="L306" s="214"/>
      <c r="M306" s="212" t="s">
        <v>41</v>
      </c>
      <c r="N306" s="212"/>
      <c r="O306" s="212" t="s">
        <v>41</v>
      </c>
      <c r="P306" s="212"/>
      <c r="Q306" s="111"/>
      <c r="R306" s="38"/>
      <c r="S306" s="38"/>
      <c r="T306" s="38"/>
      <c r="U306" s="111"/>
      <c r="V306" s="111"/>
      <c r="W306" s="111"/>
      <c r="X306" s="38"/>
      <c r="Y306" s="111"/>
      <c r="Z306" s="2"/>
    </row>
    <row r="307" spans="1:26" ht="17.25" customHeight="1">
      <c r="A307" s="112"/>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row>
    <row r="308" spans="1:26" ht="15.75" customHeight="1">
      <c r="A308" s="365" t="s">
        <v>156</v>
      </c>
      <c r="B308" s="365"/>
      <c r="C308" s="365"/>
      <c r="D308" s="365"/>
      <c r="E308" s="365"/>
      <c r="F308" s="365"/>
      <c r="G308" s="365"/>
      <c r="H308" s="365"/>
      <c r="I308" s="365"/>
      <c r="J308" s="365"/>
      <c r="K308" s="365"/>
      <c r="L308" s="365"/>
      <c r="M308" s="365"/>
      <c r="N308" s="365"/>
      <c r="O308" s="120"/>
      <c r="P308" s="120"/>
      <c r="Q308" s="120"/>
      <c r="R308" s="120"/>
      <c r="S308" s="120"/>
      <c r="T308" s="120"/>
      <c r="U308" s="120"/>
      <c r="V308" s="120"/>
      <c r="W308" s="120"/>
      <c r="X308" s="120"/>
      <c r="Y308" s="120"/>
      <c r="Z308" s="120"/>
    </row>
    <row r="309" spans="1:26" ht="18" customHeight="1">
      <c r="A309" s="365" t="s">
        <v>157</v>
      </c>
      <c r="B309" s="365"/>
      <c r="C309" s="365"/>
      <c r="D309" s="365"/>
      <c r="E309" s="365"/>
      <c r="F309" s="365"/>
      <c r="G309" s="365"/>
      <c r="H309" s="365"/>
      <c r="I309" s="365"/>
      <c r="J309" s="365"/>
      <c r="K309" s="365"/>
      <c r="L309" s="365"/>
      <c r="M309" s="365"/>
      <c r="N309" s="365"/>
      <c r="O309" s="120"/>
      <c r="P309" s="120"/>
      <c r="Q309" s="120"/>
      <c r="R309" s="120"/>
      <c r="S309" s="120"/>
      <c r="T309" s="120"/>
      <c r="U309" s="120"/>
      <c r="V309" s="120"/>
      <c r="W309" s="120"/>
      <c r="X309" s="120"/>
      <c r="Y309" s="120"/>
      <c r="Z309" s="120"/>
    </row>
    <row r="310" spans="1:13" ht="13.5" customHeight="1">
      <c r="A310" s="39"/>
      <c r="L310" s="376" t="s">
        <v>56</v>
      </c>
      <c r="M310" s="376"/>
    </row>
    <row r="311" spans="1:60" ht="16.5" customHeight="1">
      <c r="A311" s="394" t="s">
        <v>158</v>
      </c>
      <c r="B311" s="395" t="s">
        <v>159</v>
      </c>
      <c r="C311" s="395" t="s">
        <v>160</v>
      </c>
      <c r="D311" s="395"/>
      <c r="E311" s="389" t="s">
        <v>26</v>
      </c>
      <c r="F311" s="389"/>
      <c r="G311" s="389"/>
      <c r="H311" s="389" t="s">
        <v>27</v>
      </c>
      <c r="I311" s="389"/>
      <c r="J311" s="389"/>
      <c r="K311" s="396" t="s">
        <v>28</v>
      </c>
      <c r="L311" s="396"/>
      <c r="M311" s="396"/>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c r="AY311" s="112"/>
      <c r="AZ311" s="112"/>
      <c r="BA311" s="112"/>
      <c r="BB311" s="112"/>
      <c r="BC311" s="112"/>
      <c r="BD311" s="112"/>
      <c r="BE311" s="112"/>
      <c r="BF311" s="112"/>
      <c r="BG311" s="112"/>
      <c r="BH311" s="2"/>
    </row>
    <row r="312" spans="1:60" ht="35.25" customHeight="1">
      <c r="A312" s="394"/>
      <c r="B312" s="395"/>
      <c r="C312" s="395"/>
      <c r="D312" s="395"/>
      <c r="E312" s="10" t="s">
        <v>29</v>
      </c>
      <c r="F312" s="10" t="s">
        <v>30</v>
      </c>
      <c r="G312" s="10" t="s">
        <v>161</v>
      </c>
      <c r="H312" s="10" t="s">
        <v>29</v>
      </c>
      <c r="I312" s="10" t="s">
        <v>30</v>
      </c>
      <c r="J312" s="10" t="s">
        <v>162</v>
      </c>
      <c r="K312" s="10" t="s">
        <v>29</v>
      </c>
      <c r="L312" s="124" t="s">
        <v>30</v>
      </c>
      <c r="M312" s="13" t="s">
        <v>163</v>
      </c>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c r="AO312" s="112"/>
      <c r="AP312" s="112"/>
      <c r="AQ312" s="112"/>
      <c r="AR312" s="112"/>
      <c r="AS312" s="112"/>
      <c r="AT312" s="112"/>
      <c r="AU312" s="112"/>
      <c r="AV312" s="112"/>
      <c r="AW312" s="112"/>
      <c r="AX312" s="112"/>
      <c r="AY312" s="112"/>
      <c r="AZ312" s="112"/>
      <c r="BA312" s="112"/>
      <c r="BB312" s="112"/>
      <c r="BC312" s="112"/>
      <c r="BD312" s="112"/>
      <c r="BE312" s="112"/>
      <c r="BF312" s="112"/>
      <c r="BG312" s="112"/>
      <c r="BH312" s="2"/>
    </row>
    <row r="313" spans="1:60" ht="15">
      <c r="A313" s="100">
        <v>1</v>
      </c>
      <c r="B313" s="101">
        <v>2</v>
      </c>
      <c r="C313" s="397">
        <v>3</v>
      </c>
      <c r="D313" s="397"/>
      <c r="E313" s="101">
        <v>4</v>
      </c>
      <c r="F313" s="101">
        <v>5</v>
      </c>
      <c r="G313" s="101">
        <v>6</v>
      </c>
      <c r="H313" s="101">
        <v>7</v>
      </c>
      <c r="I313" s="101">
        <v>8</v>
      </c>
      <c r="J313" s="101">
        <v>9</v>
      </c>
      <c r="K313" s="101">
        <v>10</v>
      </c>
      <c r="L313" s="125">
        <v>11</v>
      </c>
      <c r="M313" s="102">
        <v>12</v>
      </c>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c r="AO313" s="112"/>
      <c r="AP313" s="112"/>
      <c r="AQ313" s="112"/>
      <c r="AR313" s="112"/>
      <c r="AS313" s="112"/>
      <c r="AT313" s="112"/>
      <c r="AU313" s="112"/>
      <c r="AV313" s="112"/>
      <c r="AW313" s="112"/>
      <c r="AX313" s="112"/>
      <c r="AY313" s="112"/>
      <c r="AZ313" s="112"/>
      <c r="BA313" s="112"/>
      <c r="BB313" s="112"/>
      <c r="BC313" s="112"/>
      <c r="BD313" s="112"/>
      <c r="BE313" s="112"/>
      <c r="BF313" s="112"/>
      <c r="BG313" s="112"/>
      <c r="BH313" s="2"/>
    </row>
    <row r="314" spans="1:60" ht="14.25" customHeight="1">
      <c r="A314" s="126"/>
      <c r="B314" s="82"/>
      <c r="C314" s="389"/>
      <c r="D314" s="389"/>
      <c r="E314" s="82"/>
      <c r="F314" s="82"/>
      <c r="G314" s="127"/>
      <c r="H314" s="127"/>
      <c r="I314" s="127"/>
      <c r="J314" s="127"/>
      <c r="K314" s="127"/>
      <c r="L314" s="128"/>
      <c r="M314" s="129"/>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12"/>
      <c r="AR314" s="112"/>
      <c r="AS314" s="112"/>
      <c r="AT314" s="112"/>
      <c r="AU314" s="112"/>
      <c r="AV314" s="112"/>
      <c r="AW314" s="112"/>
      <c r="AX314" s="112"/>
      <c r="AY314" s="112"/>
      <c r="AZ314" s="112"/>
      <c r="BA314" s="112"/>
      <c r="BB314" s="112"/>
      <c r="BC314" s="112"/>
      <c r="BD314" s="112"/>
      <c r="BE314" s="112"/>
      <c r="BF314" s="112"/>
      <c r="BG314" s="112"/>
      <c r="BH314" s="2"/>
    </row>
    <row r="315" spans="1:60" ht="15.75" customHeight="1">
      <c r="A315" s="51"/>
      <c r="B315" s="52" t="s">
        <v>54</v>
      </c>
      <c r="C315" s="391"/>
      <c r="D315" s="391"/>
      <c r="E315" s="84"/>
      <c r="F315" s="84"/>
      <c r="G315" s="130"/>
      <c r="H315" s="130"/>
      <c r="I315" s="130"/>
      <c r="J315" s="130"/>
      <c r="K315" s="130"/>
      <c r="L315" s="131"/>
      <c r="M315" s="13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393"/>
      <c r="AK315" s="393"/>
      <c r="AL315" s="393"/>
      <c r="AM315" s="393"/>
      <c r="AN315" s="393"/>
      <c r="AO315" s="393"/>
      <c r="AP315" s="393"/>
      <c r="AQ315" s="393"/>
      <c r="AR315" s="393"/>
      <c r="AS315" s="393"/>
      <c r="AT315" s="393"/>
      <c r="AU315" s="393"/>
      <c r="AV315" s="393"/>
      <c r="AW315" s="393"/>
      <c r="AX315" s="393"/>
      <c r="AY315" s="393"/>
      <c r="AZ315" s="393"/>
      <c r="BA315" s="393"/>
      <c r="BB315" s="393"/>
      <c r="BC315" s="393"/>
      <c r="BD315" s="393"/>
      <c r="BE315" s="393"/>
      <c r="BF315" s="393"/>
      <c r="BG315" s="393"/>
      <c r="BH315" s="2"/>
    </row>
    <row r="316" spans="1:60" ht="21" customHeight="1">
      <c r="A316" s="54"/>
      <c r="B316" s="55"/>
      <c r="C316" s="54"/>
      <c r="D316" s="54"/>
      <c r="E316" s="54"/>
      <c r="F316" s="54"/>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c r="BH316" s="2"/>
    </row>
    <row r="317" spans="1:60" ht="15.75" customHeight="1">
      <c r="A317" s="365" t="s">
        <v>164</v>
      </c>
      <c r="B317" s="365"/>
      <c r="C317" s="365"/>
      <c r="D317" s="365"/>
      <c r="E317" s="365"/>
      <c r="F317" s="365"/>
      <c r="G317" s="365"/>
      <c r="H317" s="365"/>
      <c r="I317" s="365"/>
      <c r="J317" s="365"/>
      <c r="K317" s="365"/>
      <c r="L317" s="365"/>
      <c r="M317" s="365"/>
      <c r="N317" s="365"/>
      <c r="O317" s="365"/>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c r="AQ317" s="133"/>
      <c r="AR317" s="133"/>
      <c r="AS317" s="133"/>
      <c r="AT317" s="133"/>
      <c r="AU317" s="133"/>
      <c r="AV317" s="133"/>
      <c r="AW317" s="133"/>
      <c r="AX317" s="133"/>
      <c r="AY317" s="133"/>
      <c r="AZ317" s="133"/>
      <c r="BA317" s="133"/>
      <c r="BB317" s="133"/>
      <c r="BC317" s="133"/>
      <c r="BD317" s="133"/>
      <c r="BE317" s="133"/>
      <c r="BF317" s="133"/>
      <c r="BG317" s="133"/>
      <c r="BH317" s="375"/>
    </row>
    <row r="318" spans="1:60" ht="16.5" customHeight="1">
      <c r="A318" s="112"/>
      <c r="B318" s="2"/>
      <c r="C318" s="2"/>
      <c r="D318" s="2"/>
      <c r="E318" s="2"/>
      <c r="F318" s="2"/>
      <c r="G318" s="2"/>
      <c r="H318" s="2"/>
      <c r="I318" s="2"/>
      <c r="J318" s="393" t="s">
        <v>56</v>
      </c>
      <c r="K318" s="393"/>
      <c r="L318" s="393"/>
      <c r="M318" s="393"/>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375"/>
    </row>
    <row r="319" spans="1:60" ht="16.5" customHeight="1">
      <c r="A319" s="394" t="s">
        <v>158</v>
      </c>
      <c r="B319" s="395" t="s">
        <v>159</v>
      </c>
      <c r="C319" s="395" t="s">
        <v>160</v>
      </c>
      <c r="D319" s="395"/>
      <c r="E319" s="389" t="s">
        <v>57</v>
      </c>
      <c r="F319" s="389"/>
      <c r="G319" s="389"/>
      <c r="H319" s="396" t="s">
        <v>58</v>
      </c>
      <c r="I319" s="396"/>
      <c r="J319" s="396"/>
      <c r="K319" s="112"/>
      <c r="L319" s="112"/>
      <c r="M319" s="112"/>
      <c r="N319" s="112"/>
      <c r="O319" s="112"/>
      <c r="P319" s="112"/>
      <c r="Q319" s="112"/>
      <c r="R319" s="112"/>
      <c r="S319" s="112"/>
      <c r="T319" s="112"/>
      <c r="U319" s="11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row>
    <row r="320" spans="1:60" ht="34.5" customHeight="1">
      <c r="A320" s="394"/>
      <c r="B320" s="395"/>
      <c r="C320" s="395"/>
      <c r="D320" s="395"/>
      <c r="E320" s="10" t="s">
        <v>29</v>
      </c>
      <c r="F320" s="10" t="s">
        <v>30</v>
      </c>
      <c r="G320" s="10" t="s">
        <v>161</v>
      </c>
      <c r="H320" s="10" t="s">
        <v>29</v>
      </c>
      <c r="I320" s="10" t="s">
        <v>30</v>
      </c>
      <c r="J320" s="13" t="s">
        <v>162</v>
      </c>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c r="AY320" s="112"/>
      <c r="AZ320" s="112"/>
      <c r="BA320" s="112"/>
      <c r="BB320" s="112"/>
      <c r="BC320" s="112"/>
      <c r="BD320" s="112"/>
      <c r="BE320" s="112"/>
      <c r="BF320" s="112"/>
      <c r="BG320" s="112"/>
      <c r="BH320" s="2"/>
    </row>
    <row r="321" spans="1:60" ht="16.5" customHeight="1">
      <c r="A321" s="14">
        <v>1</v>
      </c>
      <c r="B321" s="15">
        <v>2</v>
      </c>
      <c r="C321" s="380">
        <v>3</v>
      </c>
      <c r="D321" s="380"/>
      <c r="E321" s="15">
        <v>4</v>
      </c>
      <c r="F321" s="15">
        <v>5</v>
      </c>
      <c r="G321" s="15">
        <v>6</v>
      </c>
      <c r="H321" s="15">
        <v>7</v>
      </c>
      <c r="I321" s="15">
        <v>8</v>
      </c>
      <c r="J321" s="16">
        <v>9</v>
      </c>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c r="AO321" s="112"/>
      <c r="AP321" s="112"/>
      <c r="AQ321" s="112"/>
      <c r="AR321" s="112"/>
      <c r="AS321" s="112"/>
      <c r="AT321" s="112"/>
      <c r="AU321" s="112"/>
      <c r="AV321" s="112"/>
      <c r="AW321" s="112"/>
      <c r="AX321" s="112"/>
      <c r="AY321" s="112"/>
      <c r="AZ321" s="112"/>
      <c r="BA321" s="112"/>
      <c r="BB321" s="112"/>
      <c r="BC321" s="112"/>
      <c r="BD321" s="112"/>
      <c r="BE321" s="112"/>
      <c r="BF321" s="112"/>
      <c r="BG321" s="112"/>
      <c r="BH321" s="2"/>
    </row>
    <row r="322" spans="1:60" ht="12" customHeight="1">
      <c r="A322" s="126"/>
      <c r="B322" s="82"/>
      <c r="C322" s="389"/>
      <c r="D322" s="389"/>
      <c r="E322" s="82"/>
      <c r="F322" s="82"/>
      <c r="G322" s="127"/>
      <c r="H322" s="82"/>
      <c r="I322" s="82"/>
      <c r="J322" s="83"/>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c r="AO322" s="112"/>
      <c r="AP322" s="112"/>
      <c r="AQ322" s="112"/>
      <c r="AR322" s="112"/>
      <c r="AS322" s="112"/>
      <c r="AT322" s="112"/>
      <c r="AU322" s="112"/>
      <c r="AV322" s="112"/>
      <c r="AW322" s="112"/>
      <c r="AX322" s="112"/>
      <c r="AY322" s="112"/>
      <c r="AZ322" s="112"/>
      <c r="BA322" s="112"/>
      <c r="BB322" s="112"/>
      <c r="BC322" s="112"/>
      <c r="BD322" s="112"/>
      <c r="BE322" s="112"/>
      <c r="BF322" s="112"/>
      <c r="BG322" s="112"/>
      <c r="BH322" s="2"/>
    </row>
    <row r="323" spans="1:60" ht="11.25" customHeight="1">
      <c r="A323" s="103"/>
      <c r="B323" s="42"/>
      <c r="C323" s="390"/>
      <c r="D323" s="390"/>
      <c r="E323" s="42"/>
      <c r="F323" s="42"/>
      <c r="G323" s="46"/>
      <c r="H323" s="42"/>
      <c r="I323" s="42"/>
      <c r="J323" s="85"/>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c r="AO323" s="112"/>
      <c r="AP323" s="112"/>
      <c r="AQ323" s="112"/>
      <c r="AR323" s="112"/>
      <c r="AS323" s="112"/>
      <c r="AT323" s="112"/>
      <c r="AU323" s="112"/>
      <c r="AV323" s="112"/>
      <c r="AW323" s="112"/>
      <c r="AX323" s="112"/>
      <c r="AY323" s="112"/>
      <c r="AZ323" s="112"/>
      <c r="BA323" s="112"/>
      <c r="BB323" s="112"/>
      <c r="BC323" s="112"/>
      <c r="BD323" s="112"/>
      <c r="BE323" s="112"/>
      <c r="BF323" s="112"/>
      <c r="BG323" s="112"/>
      <c r="BH323" s="2"/>
    </row>
    <row r="324" spans="1:60" ht="16.5" customHeight="1">
      <c r="A324" s="51"/>
      <c r="B324" s="52" t="s">
        <v>54</v>
      </c>
      <c r="C324" s="391"/>
      <c r="D324" s="391"/>
      <c r="E324" s="84"/>
      <c r="F324" s="84"/>
      <c r="G324" s="130"/>
      <c r="H324" s="84"/>
      <c r="I324" s="84"/>
      <c r="J324" s="89"/>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c r="AO324" s="112"/>
      <c r="AP324" s="112"/>
      <c r="AQ324" s="112"/>
      <c r="AR324" s="112"/>
      <c r="AS324" s="112"/>
      <c r="AT324" s="112"/>
      <c r="AU324" s="112"/>
      <c r="AV324" s="112"/>
      <c r="AW324" s="112"/>
      <c r="AX324" s="112"/>
      <c r="AY324" s="112"/>
      <c r="AZ324" s="112"/>
      <c r="BA324" s="112"/>
      <c r="BB324" s="112"/>
      <c r="BC324" s="112"/>
      <c r="BD324" s="112"/>
      <c r="BE324" s="112"/>
      <c r="BF324" s="112"/>
      <c r="BG324" s="112"/>
      <c r="BH324" s="2"/>
    </row>
    <row r="325" spans="1:60" ht="16.5" customHeight="1">
      <c r="A325" s="54"/>
      <c r="B325" s="55"/>
      <c r="C325" s="54"/>
      <c r="D325" s="54"/>
      <c r="E325" s="54"/>
      <c r="F325" s="54"/>
      <c r="G325" s="112"/>
      <c r="H325" s="54"/>
      <c r="I325" s="54"/>
      <c r="J325" s="54"/>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c r="AO325" s="112"/>
      <c r="AP325" s="112"/>
      <c r="AQ325" s="112"/>
      <c r="AR325" s="112"/>
      <c r="AS325" s="112"/>
      <c r="AT325" s="112"/>
      <c r="AU325" s="112"/>
      <c r="AV325" s="112"/>
      <c r="AW325" s="112"/>
      <c r="AX325" s="112"/>
      <c r="AY325" s="112"/>
      <c r="AZ325" s="112"/>
      <c r="BA325" s="112"/>
      <c r="BB325" s="112"/>
      <c r="BC325" s="112"/>
      <c r="BD325" s="112"/>
      <c r="BE325" s="112"/>
      <c r="BF325" s="112"/>
      <c r="BG325" s="112"/>
      <c r="BH325" s="2"/>
    </row>
    <row r="326" spans="1:60" ht="15.75" customHeight="1">
      <c r="A326" s="365" t="s">
        <v>165</v>
      </c>
      <c r="B326" s="365"/>
      <c r="C326" s="365"/>
      <c r="D326" s="365"/>
      <c r="E326" s="365"/>
      <c r="F326" s="365"/>
      <c r="G326" s="365"/>
      <c r="H326" s="365"/>
      <c r="I326" s="365"/>
      <c r="J326" s="365"/>
      <c r="K326" s="365"/>
      <c r="L326" s="365"/>
      <c r="M326" s="365"/>
      <c r="N326" s="365"/>
      <c r="O326" s="365"/>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c r="BG326" s="120"/>
      <c r="BH326" s="375"/>
    </row>
    <row r="327" spans="1:60" ht="16.5" customHeight="1">
      <c r="A327" s="112"/>
      <c r="B327" s="112"/>
      <c r="D327" s="2"/>
      <c r="E327" s="2"/>
      <c r="F327" s="2"/>
      <c r="G327" s="2"/>
      <c r="H327" s="2"/>
      <c r="I327" s="2"/>
      <c r="J327" s="2"/>
      <c r="K327" s="2"/>
      <c r="L327" s="2"/>
      <c r="M327" s="392" t="s">
        <v>56</v>
      </c>
      <c r="N327" s="39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375"/>
    </row>
    <row r="328" spans="1:61" ht="15.75" customHeight="1">
      <c r="A328" s="377" t="s">
        <v>166</v>
      </c>
      <c r="B328" s="374" t="s">
        <v>167</v>
      </c>
      <c r="C328" s="374" t="s">
        <v>168</v>
      </c>
      <c r="D328" s="382" t="s">
        <v>26</v>
      </c>
      <c r="E328" s="382"/>
      <c r="F328" s="382" t="s">
        <v>27</v>
      </c>
      <c r="G328" s="382"/>
      <c r="H328" s="382" t="s">
        <v>28</v>
      </c>
      <c r="I328" s="382"/>
      <c r="J328" s="382" t="s">
        <v>57</v>
      </c>
      <c r="K328" s="382"/>
      <c r="L328" s="383" t="s">
        <v>57</v>
      </c>
      <c r="M328" s="383"/>
      <c r="N328" s="38"/>
      <c r="O328" s="38"/>
      <c r="P328" s="38"/>
      <c r="Q328" s="38"/>
      <c r="R328" s="38"/>
      <c r="S328" s="38"/>
      <c r="T328" s="38"/>
      <c r="U328" s="38"/>
      <c r="V328" s="38"/>
      <c r="W328" s="38"/>
      <c r="X328" s="38"/>
      <c r="Y328" s="38"/>
      <c r="Z328" s="38"/>
      <c r="AA328" s="384"/>
      <c r="AB328" s="384"/>
      <c r="AC328" s="384"/>
      <c r="AD328" s="384"/>
      <c r="AE328" s="384"/>
      <c r="AF328" s="384"/>
      <c r="AG328" s="384"/>
      <c r="AH328" s="384"/>
      <c r="AI328" s="384"/>
      <c r="AJ328" s="384"/>
      <c r="AK328" s="384"/>
      <c r="AL328" s="384"/>
      <c r="AM328" s="384"/>
      <c r="AN328" s="384"/>
      <c r="AO328" s="384"/>
      <c r="AP328" s="384"/>
      <c r="AQ328" s="384"/>
      <c r="AR328" s="384"/>
      <c r="AS328" s="384"/>
      <c r="AT328" s="384"/>
      <c r="AU328" s="384"/>
      <c r="AV328" s="384"/>
      <c r="AW328" s="384"/>
      <c r="AX328" s="384"/>
      <c r="AY328" s="384"/>
      <c r="AZ328" s="384"/>
      <c r="BA328" s="384"/>
      <c r="BB328" s="384"/>
      <c r="BC328" s="384"/>
      <c r="BD328" s="384"/>
      <c r="BE328" s="384"/>
      <c r="BF328" s="384"/>
      <c r="BG328" s="384"/>
      <c r="BH328" s="384"/>
      <c r="BI328" s="111"/>
    </row>
    <row r="329" spans="1:61" ht="15.75" customHeight="1">
      <c r="A329" s="377"/>
      <c r="B329" s="374"/>
      <c r="C329" s="374"/>
      <c r="D329" s="369" t="s">
        <v>169</v>
      </c>
      <c r="E329" s="369" t="s">
        <v>170</v>
      </c>
      <c r="F329" s="369" t="s">
        <v>169</v>
      </c>
      <c r="G329" s="369" t="s">
        <v>170</v>
      </c>
      <c r="H329" s="369" t="s">
        <v>169</v>
      </c>
      <c r="I329" s="369" t="s">
        <v>170</v>
      </c>
      <c r="J329" s="369" t="s">
        <v>169</v>
      </c>
      <c r="K329" s="369" t="s">
        <v>170</v>
      </c>
      <c r="L329" s="369" t="s">
        <v>169</v>
      </c>
      <c r="M329" s="370" t="s">
        <v>170</v>
      </c>
      <c r="N329" s="38"/>
      <c r="O329" s="38"/>
      <c r="P329" s="38"/>
      <c r="Q329" s="38"/>
      <c r="R329" s="38"/>
      <c r="S329" s="38"/>
      <c r="T329" s="38"/>
      <c r="U329" s="38"/>
      <c r="V329" s="38"/>
      <c r="W329" s="38"/>
      <c r="X329" s="38"/>
      <c r="Y329" s="38"/>
      <c r="Z329" s="38"/>
      <c r="AA329" s="384"/>
      <c r="AB329" s="384"/>
      <c r="AC329" s="384"/>
      <c r="AD329" s="384"/>
      <c r="AE329" s="384"/>
      <c r="AF329" s="384"/>
      <c r="AG329" s="384"/>
      <c r="AH329" s="384"/>
      <c r="AI329" s="384"/>
      <c r="AJ329" s="384"/>
      <c r="AK329" s="384"/>
      <c r="AL329" s="384"/>
      <c r="AM329" s="384"/>
      <c r="AN329" s="384"/>
      <c r="AO329" s="384"/>
      <c r="AP329" s="384"/>
      <c r="AQ329" s="384"/>
      <c r="AR329" s="384"/>
      <c r="AS329" s="384"/>
      <c r="AT329" s="384"/>
      <c r="AU329" s="384"/>
      <c r="AV329" s="384"/>
      <c r="AW329" s="384"/>
      <c r="AX329" s="384"/>
      <c r="AY329" s="384"/>
      <c r="AZ329" s="384"/>
      <c r="BA329" s="384"/>
      <c r="BB329" s="384"/>
      <c r="BC329" s="384"/>
      <c r="BD329" s="384"/>
      <c r="BE329" s="384"/>
      <c r="BF329" s="384"/>
      <c r="BG329" s="384"/>
      <c r="BH329" s="384"/>
      <c r="BI329" s="111"/>
    </row>
    <row r="330" spans="1:61" ht="76.5" customHeight="1">
      <c r="A330" s="377"/>
      <c r="B330" s="374"/>
      <c r="C330" s="374"/>
      <c r="D330" s="374"/>
      <c r="E330" s="374"/>
      <c r="F330" s="374"/>
      <c r="G330" s="374"/>
      <c r="H330" s="374"/>
      <c r="I330" s="374"/>
      <c r="J330" s="374"/>
      <c r="K330" s="374"/>
      <c r="L330" s="374"/>
      <c r="M330" s="370"/>
      <c r="N330" s="38"/>
      <c r="O330" s="38"/>
      <c r="P330" s="38"/>
      <c r="Q330" s="38"/>
      <c r="R330" s="38"/>
      <c r="S330" s="38"/>
      <c r="T330" s="38"/>
      <c r="U330" s="38"/>
      <c r="V330" s="38"/>
      <c r="W330" s="38"/>
      <c r="X330" s="38"/>
      <c r="Y330" s="38"/>
      <c r="Z330" s="38"/>
      <c r="AA330" s="384"/>
      <c r="AB330" s="384"/>
      <c r="AC330" s="384"/>
      <c r="AD330" s="384"/>
      <c r="AE330" s="384"/>
      <c r="AF330" s="384"/>
      <c r="AG330" s="384"/>
      <c r="AH330" s="384"/>
      <c r="AI330" s="384"/>
      <c r="AJ330" s="384"/>
      <c r="AK330" s="384"/>
      <c r="AL330" s="384"/>
      <c r="AM330" s="384"/>
      <c r="AN330" s="384"/>
      <c r="AO330" s="384"/>
      <c r="AP330" s="384"/>
      <c r="AQ330" s="384"/>
      <c r="AR330" s="384"/>
      <c r="AS330" s="384"/>
      <c r="AT330" s="384"/>
      <c r="AU330" s="384"/>
      <c r="AV330" s="384"/>
      <c r="AW330" s="384"/>
      <c r="AX330" s="384"/>
      <c r="AY330" s="384"/>
      <c r="AZ330" s="384"/>
      <c r="BA330" s="384"/>
      <c r="BB330" s="384"/>
      <c r="BC330" s="384"/>
      <c r="BD330" s="384"/>
      <c r="BE330" s="384"/>
      <c r="BF330" s="384"/>
      <c r="BG330" s="384"/>
      <c r="BH330" s="384"/>
      <c r="BI330" s="111"/>
    </row>
    <row r="331" spans="1:61" ht="15.75" customHeight="1">
      <c r="A331" s="14">
        <v>1</v>
      </c>
      <c r="B331" s="15">
        <v>2</v>
      </c>
      <c r="C331" s="15">
        <v>3</v>
      </c>
      <c r="D331" s="15">
        <v>4</v>
      </c>
      <c r="E331" s="15">
        <v>5</v>
      </c>
      <c r="F331" s="15">
        <v>6</v>
      </c>
      <c r="G331" s="15">
        <v>7</v>
      </c>
      <c r="H331" s="15">
        <v>8</v>
      </c>
      <c r="I331" s="15">
        <v>9</v>
      </c>
      <c r="J331" s="15">
        <v>10</v>
      </c>
      <c r="K331" s="15">
        <v>11</v>
      </c>
      <c r="L331" s="15">
        <v>12</v>
      </c>
      <c r="M331" s="16">
        <v>13</v>
      </c>
      <c r="N331" s="38"/>
      <c r="O331" s="38"/>
      <c r="P331" s="38"/>
      <c r="Q331" s="38"/>
      <c r="R331" s="38"/>
      <c r="S331" s="38"/>
      <c r="T331" s="38"/>
      <c r="U331" s="38"/>
      <c r="V331" s="38"/>
      <c r="W331" s="38"/>
      <c r="X331" s="38"/>
      <c r="Y331" s="38"/>
      <c r="Z331" s="38"/>
      <c r="AA331" s="384"/>
      <c r="AB331" s="384"/>
      <c r="AC331" s="384"/>
      <c r="AD331" s="384"/>
      <c r="AE331" s="384"/>
      <c r="AF331" s="384"/>
      <c r="AG331" s="384"/>
      <c r="AH331" s="384"/>
      <c r="AI331" s="384"/>
      <c r="AJ331" s="384"/>
      <c r="AK331" s="384"/>
      <c r="AL331" s="384"/>
      <c r="AM331" s="384"/>
      <c r="AN331" s="384"/>
      <c r="AO331" s="384"/>
      <c r="AP331" s="384"/>
      <c r="AQ331" s="384"/>
      <c r="AR331" s="384"/>
      <c r="AS331" s="384"/>
      <c r="AT331" s="384"/>
      <c r="AU331" s="384"/>
      <c r="AV331" s="384"/>
      <c r="AW331" s="384"/>
      <c r="AX331" s="384"/>
      <c r="AY331" s="384"/>
      <c r="AZ331" s="384"/>
      <c r="BA331" s="384"/>
      <c r="BB331" s="384"/>
      <c r="BC331" s="384"/>
      <c r="BD331" s="384"/>
      <c r="BE331" s="384"/>
      <c r="BF331" s="384"/>
      <c r="BG331" s="384"/>
      <c r="BH331" s="384"/>
      <c r="BI331" s="111"/>
    </row>
    <row r="332" spans="1:61" ht="15.75" customHeight="1">
      <c r="A332" s="136"/>
      <c r="B332" s="137"/>
      <c r="C332" s="138"/>
      <c r="D332" s="138"/>
      <c r="E332" s="138"/>
      <c r="F332" s="138"/>
      <c r="G332" s="138"/>
      <c r="H332" s="138"/>
      <c r="I332" s="138"/>
      <c r="J332" s="138"/>
      <c r="K332" s="138"/>
      <c r="L332" s="134"/>
      <c r="M332" s="135"/>
      <c r="N332" s="38"/>
      <c r="O332" s="38"/>
      <c r="P332" s="38"/>
      <c r="Q332" s="38"/>
      <c r="R332" s="38"/>
      <c r="S332" s="38"/>
      <c r="T332" s="38"/>
      <c r="U332" s="38"/>
      <c r="V332" s="38"/>
      <c r="W332" s="38"/>
      <c r="X332" s="38"/>
      <c r="Y332" s="38"/>
      <c r="Z332" s="38"/>
      <c r="AA332" s="384"/>
      <c r="AB332" s="384"/>
      <c r="AC332" s="384"/>
      <c r="AD332" s="384"/>
      <c r="AE332" s="384"/>
      <c r="AF332" s="384"/>
      <c r="AG332" s="384"/>
      <c r="AH332" s="384"/>
      <c r="AI332" s="384"/>
      <c r="AJ332" s="384"/>
      <c r="AK332" s="384"/>
      <c r="AL332" s="384"/>
      <c r="AM332" s="384"/>
      <c r="AN332" s="384"/>
      <c r="AO332" s="384"/>
      <c r="AP332" s="384"/>
      <c r="AQ332" s="384"/>
      <c r="AR332" s="384"/>
      <c r="AS332" s="384"/>
      <c r="AT332" s="384"/>
      <c r="AU332" s="384"/>
      <c r="AV332" s="384"/>
      <c r="AW332" s="384"/>
      <c r="AX332" s="384"/>
      <c r="AY332" s="384"/>
      <c r="AZ332" s="384"/>
      <c r="BA332" s="384"/>
      <c r="BB332" s="384"/>
      <c r="BC332" s="384"/>
      <c r="BD332" s="384"/>
      <c r="BE332" s="384"/>
      <c r="BF332" s="384"/>
      <c r="BG332" s="384"/>
      <c r="BH332" s="384"/>
      <c r="BI332" s="111"/>
    </row>
    <row r="333" spans="1:61" ht="13.5" customHeight="1">
      <c r="A333" s="139"/>
      <c r="B333" s="116"/>
      <c r="C333" s="22"/>
      <c r="D333" s="22"/>
      <c r="E333" s="22"/>
      <c r="F333" s="22"/>
      <c r="G333" s="22"/>
      <c r="H333" s="22"/>
      <c r="I333" s="22"/>
      <c r="J333" s="22"/>
      <c r="K333" s="22"/>
      <c r="L333" s="140"/>
      <c r="M333" s="141"/>
      <c r="N333" s="38"/>
      <c r="O333" s="38"/>
      <c r="P333" s="38"/>
      <c r="Q333" s="38"/>
      <c r="R333" s="38"/>
      <c r="S333" s="38"/>
      <c r="T333" s="38"/>
      <c r="U333" s="38"/>
      <c r="V333" s="38"/>
      <c r="W333" s="38"/>
      <c r="X333" s="38"/>
      <c r="Y333" s="38"/>
      <c r="Z333" s="38"/>
      <c r="AA333" s="384"/>
      <c r="AB333" s="384"/>
      <c r="AC333" s="384"/>
      <c r="AD333" s="384"/>
      <c r="AE333" s="384"/>
      <c r="AF333" s="384"/>
      <c r="AG333" s="384"/>
      <c r="AH333" s="384"/>
      <c r="AI333" s="384"/>
      <c r="AJ333" s="384"/>
      <c r="AK333" s="384"/>
      <c r="AL333" s="384"/>
      <c r="AM333" s="384"/>
      <c r="AN333" s="384"/>
      <c r="AO333" s="384"/>
      <c r="AP333" s="384"/>
      <c r="AQ333" s="384"/>
      <c r="AR333" s="384"/>
      <c r="AS333" s="384"/>
      <c r="AT333" s="384"/>
      <c r="AU333" s="384"/>
      <c r="AV333" s="384"/>
      <c r="AW333" s="384"/>
      <c r="AX333" s="384"/>
      <c r="AY333" s="384"/>
      <c r="AZ333" s="384"/>
      <c r="BA333" s="384"/>
      <c r="BB333" s="384"/>
      <c r="BC333" s="384"/>
      <c r="BD333" s="384"/>
      <c r="BE333" s="384"/>
      <c r="BF333" s="384"/>
      <c r="BG333" s="384"/>
      <c r="BH333" s="384"/>
      <c r="BI333" s="111"/>
    </row>
    <row r="334" spans="1:61" ht="15.75" customHeight="1">
      <c r="A334" s="142"/>
      <c r="B334" s="143"/>
      <c r="C334" s="33"/>
      <c r="D334" s="33"/>
      <c r="E334" s="33"/>
      <c r="F334" s="33"/>
      <c r="G334" s="33"/>
      <c r="H334" s="33"/>
      <c r="I334" s="33"/>
      <c r="J334" s="33"/>
      <c r="K334" s="33"/>
      <c r="L334" s="144"/>
      <c r="M334" s="145"/>
      <c r="N334" s="38"/>
      <c r="O334" s="38"/>
      <c r="P334" s="38"/>
      <c r="Q334" s="38"/>
      <c r="R334" s="38"/>
      <c r="S334" s="38"/>
      <c r="T334" s="38"/>
      <c r="U334" s="38"/>
      <c r="V334" s="38"/>
      <c r="W334" s="38"/>
      <c r="X334" s="38"/>
      <c r="Y334" s="38"/>
      <c r="Z334" s="38"/>
      <c r="AA334" s="384"/>
      <c r="AB334" s="384"/>
      <c r="AC334" s="384"/>
      <c r="AD334" s="384"/>
      <c r="AE334" s="384"/>
      <c r="AF334" s="384"/>
      <c r="AG334" s="384"/>
      <c r="AH334" s="384"/>
      <c r="AI334" s="384"/>
      <c r="AJ334" s="384"/>
      <c r="AK334" s="384"/>
      <c r="AL334" s="384"/>
      <c r="AM334" s="384"/>
      <c r="AN334" s="384"/>
      <c r="AO334" s="384"/>
      <c r="AP334" s="384"/>
      <c r="AQ334" s="384"/>
      <c r="AR334" s="384"/>
      <c r="AS334" s="384"/>
      <c r="AT334" s="384"/>
      <c r="AU334" s="384"/>
      <c r="AV334" s="384"/>
      <c r="AW334" s="384"/>
      <c r="AX334" s="384"/>
      <c r="AY334" s="384"/>
      <c r="AZ334" s="384"/>
      <c r="BA334" s="384"/>
      <c r="BB334" s="384"/>
      <c r="BC334" s="384"/>
      <c r="BD334" s="384"/>
      <c r="BE334" s="384"/>
      <c r="BF334" s="384"/>
      <c r="BG334" s="384"/>
      <c r="BH334" s="384"/>
      <c r="BI334" s="111"/>
    </row>
    <row r="335" spans="1:60" ht="15">
      <c r="A335" s="112"/>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c r="AO335" s="133"/>
      <c r="AP335" s="133"/>
      <c r="AQ335" s="133"/>
      <c r="AR335" s="133"/>
      <c r="AS335" s="133"/>
      <c r="AT335" s="133"/>
      <c r="AU335" s="133"/>
      <c r="AV335" s="133"/>
      <c r="AW335" s="133"/>
      <c r="AX335" s="133"/>
      <c r="AY335" s="133"/>
      <c r="AZ335" s="133"/>
      <c r="BA335" s="133"/>
      <c r="BB335" s="133"/>
      <c r="BC335" s="133"/>
      <c r="BD335" s="133"/>
      <c r="BE335" s="133"/>
      <c r="BF335" s="133"/>
      <c r="BG335" s="133"/>
      <c r="BH335" s="112"/>
    </row>
    <row r="336" spans="1:60" ht="21.75" customHeight="1">
      <c r="A336" s="38"/>
      <c r="B336" s="6"/>
      <c r="C336" s="38"/>
      <c r="D336" s="38"/>
      <c r="E336" s="38"/>
      <c r="F336" s="38"/>
      <c r="G336" s="38"/>
      <c r="H336" s="38"/>
      <c r="I336" s="37"/>
      <c r="J336" s="37"/>
      <c r="K336" s="37"/>
      <c r="L336" s="38"/>
      <c r="M336" s="38"/>
      <c r="N336" s="38"/>
      <c r="O336" s="146"/>
      <c r="P336" s="146"/>
      <c r="Q336" s="146"/>
      <c r="R336" s="146"/>
      <c r="S336" s="146"/>
      <c r="T336" s="146"/>
      <c r="U336" s="146"/>
      <c r="V336" s="146"/>
      <c r="W336" s="146"/>
      <c r="X336" s="147"/>
      <c r="Y336" s="147"/>
      <c r="Z336" s="147"/>
      <c r="AA336" s="147"/>
      <c r="AB336" s="147"/>
      <c r="AC336" s="147"/>
      <c r="AD336" s="147"/>
      <c r="AE336" s="147"/>
      <c r="AF336" s="147"/>
      <c r="AG336" s="147"/>
      <c r="AH336" s="147"/>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12"/>
    </row>
    <row r="337" spans="1:60" ht="34.5" customHeight="1">
      <c r="A337" s="365" t="s">
        <v>171</v>
      </c>
      <c r="B337" s="365"/>
      <c r="C337" s="365"/>
      <c r="D337" s="365"/>
      <c r="E337" s="365"/>
      <c r="F337" s="365"/>
      <c r="G337" s="365"/>
      <c r="H337" s="365"/>
      <c r="I337" s="365"/>
      <c r="J337" s="365"/>
      <c r="K337" s="365"/>
      <c r="L337" s="365"/>
      <c r="M337" s="365"/>
      <c r="N337" s="365"/>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375"/>
    </row>
    <row r="338" spans="1:60" ht="186" customHeight="1">
      <c r="A338" s="507" t="s">
        <v>172</v>
      </c>
      <c r="B338" s="507"/>
      <c r="C338" s="507"/>
      <c r="D338" s="507"/>
      <c r="E338" s="507"/>
      <c r="F338" s="507"/>
      <c r="G338" s="507"/>
      <c r="H338" s="507"/>
      <c r="I338" s="507"/>
      <c r="J338" s="507"/>
      <c r="K338" s="507"/>
      <c r="L338" s="507"/>
      <c r="M338" s="507"/>
      <c r="N338" s="507"/>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375"/>
    </row>
    <row r="339" spans="1:60" ht="27.75" customHeight="1">
      <c r="A339" s="365" t="s">
        <v>173</v>
      </c>
      <c r="B339" s="365"/>
      <c r="C339" s="365"/>
      <c r="D339" s="365"/>
      <c r="E339" s="365"/>
      <c r="F339" s="365"/>
      <c r="G339" s="365"/>
      <c r="H339" s="365"/>
      <c r="I339" s="365"/>
      <c r="J339" s="365"/>
      <c r="K339" s="365"/>
      <c r="L339" s="365"/>
      <c r="M339" s="365"/>
      <c r="N339" s="365"/>
      <c r="O339" s="365"/>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375"/>
    </row>
    <row r="340" spans="1:60" ht="15">
      <c r="A340" s="149"/>
      <c r="B340" s="149"/>
      <c r="C340" s="149"/>
      <c r="D340" s="149"/>
      <c r="E340" s="149"/>
      <c r="F340" s="149"/>
      <c r="G340" s="149"/>
      <c r="H340" s="149"/>
      <c r="I340" s="149"/>
      <c r="J340" s="149"/>
      <c r="K340" s="149"/>
      <c r="L340" s="149"/>
      <c r="M340" s="149"/>
      <c r="N340" s="149"/>
      <c r="O340" s="149"/>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BG340" s="120"/>
      <c r="BH340" s="375"/>
    </row>
    <row r="341" spans="1:60" ht="12.75" customHeight="1">
      <c r="A341" s="365" t="s">
        <v>174</v>
      </c>
      <c r="B341" s="365"/>
      <c r="C341" s="365"/>
      <c r="D341" s="365"/>
      <c r="E341" s="365"/>
      <c r="F341" s="365"/>
      <c r="G341" s="365"/>
      <c r="H341" s="365"/>
      <c r="I341" s="365"/>
      <c r="J341" s="365"/>
      <c r="K341" s="365"/>
      <c r="L341" s="365"/>
      <c r="M341" s="365"/>
      <c r="N341" s="365"/>
      <c r="O341" s="365"/>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c r="AY341" s="120"/>
      <c r="AZ341" s="120"/>
      <c r="BA341" s="120"/>
      <c r="BB341" s="120"/>
      <c r="BC341" s="120"/>
      <c r="BD341" s="120"/>
      <c r="BE341" s="120"/>
      <c r="BF341" s="120"/>
      <c r="BG341" s="120"/>
      <c r="BH341" s="375"/>
    </row>
    <row r="342" spans="1:60" ht="16.5" customHeight="1">
      <c r="A342" s="112"/>
      <c r="B342" s="2"/>
      <c r="C342" s="2"/>
      <c r="D342" s="2"/>
      <c r="E342" s="2"/>
      <c r="F342" s="2"/>
      <c r="G342" s="2"/>
      <c r="H342" s="2"/>
      <c r="I342" s="2"/>
      <c r="J342" s="2"/>
      <c r="K342" s="2"/>
      <c r="L342" s="2"/>
      <c r="M342" s="376" t="s">
        <v>56</v>
      </c>
      <c r="N342" s="376"/>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375"/>
    </row>
    <row r="343" spans="1:60" ht="16.5" customHeight="1">
      <c r="A343" s="377" t="s">
        <v>175</v>
      </c>
      <c r="B343" s="374" t="s">
        <v>25</v>
      </c>
      <c r="C343" s="374" t="s">
        <v>176</v>
      </c>
      <c r="D343" s="374"/>
      <c r="E343" s="374" t="s">
        <v>177</v>
      </c>
      <c r="F343" s="374" t="s">
        <v>178</v>
      </c>
      <c r="G343" s="374"/>
      <c r="H343" s="374" t="s">
        <v>179</v>
      </c>
      <c r="I343" s="374"/>
      <c r="J343" s="374" t="s">
        <v>180</v>
      </c>
      <c r="K343" s="374"/>
      <c r="L343" s="382" t="s">
        <v>181</v>
      </c>
      <c r="M343" s="382"/>
      <c r="N343" s="378" t="s">
        <v>182</v>
      </c>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7"/>
      <c r="AU343" s="387"/>
      <c r="AV343" s="387"/>
      <c r="AW343" s="387"/>
      <c r="AX343" s="387"/>
      <c r="AY343" s="387"/>
      <c r="AZ343" s="387"/>
      <c r="BA343" s="387"/>
      <c r="BB343" s="387"/>
      <c r="BC343" s="387"/>
      <c r="BD343" s="384"/>
      <c r="BE343" s="384"/>
      <c r="BF343" s="384"/>
      <c r="BG343" s="384"/>
      <c r="BH343" s="2"/>
    </row>
    <row r="344" spans="1:60" ht="24" customHeight="1">
      <c r="A344" s="377"/>
      <c r="B344" s="374"/>
      <c r="C344" s="374"/>
      <c r="D344" s="374"/>
      <c r="E344" s="374"/>
      <c r="F344" s="374"/>
      <c r="G344" s="374"/>
      <c r="H344" s="374"/>
      <c r="I344" s="374"/>
      <c r="J344" s="374"/>
      <c r="K344" s="374"/>
      <c r="L344" s="382"/>
      <c r="M344" s="382"/>
      <c r="N344" s="37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7"/>
      <c r="AU344" s="387"/>
      <c r="AV344" s="387"/>
      <c r="AW344" s="387"/>
      <c r="AX344" s="387"/>
      <c r="AY344" s="387"/>
      <c r="AZ344" s="387"/>
      <c r="BA344" s="387"/>
      <c r="BB344" s="387"/>
      <c r="BC344" s="387"/>
      <c r="BD344" s="384"/>
      <c r="BE344" s="384"/>
      <c r="BF344" s="384"/>
      <c r="BG344" s="384"/>
      <c r="BH344" s="375"/>
    </row>
    <row r="345" spans="1:60" ht="68.25" customHeight="1">
      <c r="A345" s="377"/>
      <c r="B345" s="374"/>
      <c r="C345" s="374"/>
      <c r="D345" s="374"/>
      <c r="E345" s="374"/>
      <c r="F345" s="374"/>
      <c r="G345" s="374"/>
      <c r="H345" s="374"/>
      <c r="I345" s="374"/>
      <c r="J345" s="374"/>
      <c r="K345" s="374"/>
      <c r="L345" s="73" t="s">
        <v>183</v>
      </c>
      <c r="M345" s="73" t="s">
        <v>184</v>
      </c>
      <c r="N345" s="37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121"/>
      <c r="AP345" s="121"/>
      <c r="AQ345" s="121"/>
      <c r="AR345" s="121"/>
      <c r="AS345" s="121"/>
      <c r="AT345" s="387"/>
      <c r="AU345" s="387"/>
      <c r="AV345" s="387"/>
      <c r="AW345" s="387"/>
      <c r="AX345" s="387"/>
      <c r="AY345" s="387"/>
      <c r="AZ345" s="387"/>
      <c r="BA345" s="387"/>
      <c r="BB345" s="387"/>
      <c r="BC345" s="387"/>
      <c r="BD345" s="366"/>
      <c r="BE345" s="366"/>
      <c r="BF345" s="366"/>
      <c r="BG345" s="366"/>
      <c r="BH345" s="375"/>
    </row>
    <row r="346" spans="1:60" ht="16.5" customHeight="1">
      <c r="A346" s="14">
        <v>1</v>
      </c>
      <c r="B346" s="15">
        <v>2</v>
      </c>
      <c r="C346" s="380">
        <v>3</v>
      </c>
      <c r="D346" s="380"/>
      <c r="E346" s="15">
        <v>4</v>
      </c>
      <c r="F346" s="380">
        <v>5</v>
      </c>
      <c r="G346" s="380"/>
      <c r="H346" s="380">
        <v>6</v>
      </c>
      <c r="I346" s="380"/>
      <c r="J346" s="380">
        <v>7</v>
      </c>
      <c r="K346" s="380"/>
      <c r="L346" s="15">
        <v>8</v>
      </c>
      <c r="M346" s="15">
        <v>9</v>
      </c>
      <c r="N346" s="16">
        <v>10</v>
      </c>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4"/>
      <c r="AU346" s="384"/>
      <c r="AV346" s="384"/>
      <c r="AW346" s="384"/>
      <c r="AX346" s="384"/>
      <c r="AY346" s="384"/>
      <c r="AZ346" s="384"/>
      <c r="BA346" s="384"/>
      <c r="BB346" s="384"/>
      <c r="BC346" s="384"/>
      <c r="BD346" s="384"/>
      <c r="BE346" s="384"/>
      <c r="BF346" s="384"/>
      <c r="BG346" s="384"/>
      <c r="BH346" s="2"/>
    </row>
    <row r="347" spans="1:60" ht="15.75" customHeight="1">
      <c r="A347" s="150"/>
      <c r="B347" s="151"/>
      <c r="C347" s="371"/>
      <c r="D347" s="371"/>
      <c r="E347" s="151"/>
      <c r="F347" s="371"/>
      <c r="G347" s="371"/>
      <c r="H347" s="386"/>
      <c r="I347" s="386"/>
      <c r="J347" s="371"/>
      <c r="K347" s="371"/>
      <c r="L347" s="151"/>
      <c r="M347" s="151"/>
      <c r="N347" s="152"/>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7"/>
      <c r="AU347" s="37"/>
      <c r="AV347" s="37"/>
      <c r="AW347" s="37"/>
      <c r="AX347" s="37"/>
      <c r="AY347" s="37"/>
      <c r="AZ347" s="37"/>
      <c r="BA347" s="37"/>
      <c r="BB347" s="37"/>
      <c r="BC347" s="37"/>
      <c r="BD347" s="37"/>
      <c r="BE347" s="37"/>
      <c r="BF347" s="37"/>
      <c r="BG347" s="37"/>
      <c r="BH347" s="2"/>
    </row>
    <row r="348" spans="1:60" ht="15.75" customHeight="1">
      <c r="A348" s="139"/>
      <c r="B348" s="22"/>
      <c r="C348" s="371"/>
      <c r="D348" s="371"/>
      <c r="E348" s="22"/>
      <c r="F348" s="371"/>
      <c r="G348" s="371"/>
      <c r="H348" s="386"/>
      <c r="I348" s="386"/>
      <c r="J348" s="371"/>
      <c r="K348" s="371"/>
      <c r="L348" s="22"/>
      <c r="M348" s="22"/>
      <c r="N348" s="153"/>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4"/>
      <c r="AU348" s="384"/>
      <c r="AV348" s="384"/>
      <c r="AW348" s="384"/>
      <c r="AX348" s="384"/>
      <c r="AY348" s="384"/>
      <c r="AZ348" s="384"/>
      <c r="BA348" s="384"/>
      <c r="BB348" s="384"/>
      <c r="BC348" s="384"/>
      <c r="BD348" s="384"/>
      <c r="BE348" s="384"/>
      <c r="BF348" s="384"/>
      <c r="BG348" s="384"/>
      <c r="BH348" s="2"/>
    </row>
    <row r="349" spans="1:60" ht="23.25" customHeight="1">
      <c r="A349" s="32"/>
      <c r="B349" s="33" t="s">
        <v>54</v>
      </c>
      <c r="C349" s="369"/>
      <c r="D349" s="369"/>
      <c r="E349" s="33"/>
      <c r="F349" s="369"/>
      <c r="G349" s="369"/>
      <c r="H349" s="385"/>
      <c r="I349" s="385"/>
      <c r="J349" s="369"/>
      <c r="K349" s="369"/>
      <c r="L349" s="33"/>
      <c r="M349" s="33"/>
      <c r="N349" s="154"/>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4"/>
      <c r="AU349" s="384"/>
      <c r="AV349" s="384"/>
      <c r="AW349" s="384"/>
      <c r="AX349" s="384"/>
      <c r="AY349" s="384"/>
      <c r="AZ349" s="384"/>
      <c r="BA349" s="384"/>
      <c r="BB349" s="384"/>
      <c r="BC349" s="384"/>
      <c r="BD349" s="384"/>
      <c r="BE349" s="384"/>
      <c r="BF349" s="384"/>
      <c r="BG349" s="384"/>
      <c r="BH349" s="2"/>
    </row>
    <row r="350" spans="1:60" ht="23.25" customHeight="1">
      <c r="A350" s="37"/>
      <c r="B350" s="38"/>
      <c r="C350" s="37"/>
      <c r="D350" s="37"/>
      <c r="E350" s="38"/>
      <c r="F350" s="37"/>
      <c r="G350" s="37"/>
      <c r="H350" s="155"/>
      <c r="I350" s="155"/>
      <c r="J350" s="37"/>
      <c r="K350" s="37"/>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7"/>
      <c r="AU350" s="37"/>
      <c r="AV350" s="37"/>
      <c r="AW350" s="37"/>
      <c r="AX350" s="37"/>
      <c r="AY350" s="37"/>
      <c r="AZ350" s="37"/>
      <c r="BA350" s="37"/>
      <c r="BB350" s="37"/>
      <c r="BC350" s="37"/>
      <c r="BD350" s="37"/>
      <c r="BE350" s="37"/>
      <c r="BF350" s="37"/>
      <c r="BG350" s="37"/>
      <c r="BH350" s="2"/>
    </row>
    <row r="351" spans="1:60" ht="16.5" customHeight="1">
      <c r="A351" s="365" t="s">
        <v>185</v>
      </c>
      <c r="B351" s="365"/>
      <c r="C351" s="365"/>
      <c r="D351" s="365"/>
      <c r="E351" s="365"/>
      <c r="F351" s="365"/>
      <c r="G351" s="365"/>
      <c r="H351" s="365"/>
      <c r="I351" s="365"/>
      <c r="J351" s="365"/>
      <c r="K351" s="365"/>
      <c r="L351" s="365"/>
      <c r="M351" s="365"/>
      <c r="N351" s="365"/>
      <c r="O351" s="365"/>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c r="AY351" s="120"/>
      <c r="AZ351" s="120"/>
      <c r="BA351" s="120"/>
      <c r="BB351" s="120"/>
      <c r="BC351" s="120"/>
      <c r="BD351" s="120"/>
      <c r="BE351" s="120"/>
      <c r="BF351" s="120"/>
      <c r="BG351" s="120"/>
      <c r="BH351" s="375"/>
    </row>
    <row r="352" spans="1:60" ht="14.25" customHeight="1">
      <c r="A352" s="112"/>
      <c r="B352" s="2"/>
      <c r="C352" s="2"/>
      <c r="D352" s="2"/>
      <c r="E352" s="2"/>
      <c r="F352" s="2"/>
      <c r="G352" s="2"/>
      <c r="H352" s="2"/>
      <c r="I352" s="2"/>
      <c r="J352" s="2"/>
      <c r="K352" s="2"/>
      <c r="L352" s="2"/>
      <c r="M352" s="376" t="s">
        <v>186</v>
      </c>
      <c r="N352" s="376"/>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375"/>
    </row>
    <row r="353" spans="1:60" ht="16.5" customHeight="1">
      <c r="A353" s="377" t="s">
        <v>175</v>
      </c>
      <c r="B353" s="374" t="s">
        <v>25</v>
      </c>
      <c r="C353" s="374"/>
      <c r="D353" s="382" t="s">
        <v>140</v>
      </c>
      <c r="E353" s="382"/>
      <c r="F353" s="382"/>
      <c r="G353" s="382"/>
      <c r="H353" s="382"/>
      <c r="I353" s="383" t="s">
        <v>141</v>
      </c>
      <c r="J353" s="383"/>
      <c r="K353" s="383"/>
      <c r="L353" s="383"/>
      <c r="M353" s="383"/>
      <c r="N353" s="383"/>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4"/>
      <c r="AN353" s="384"/>
      <c r="AO353" s="384"/>
      <c r="AP353" s="384"/>
      <c r="AQ353" s="384"/>
      <c r="AR353" s="384"/>
      <c r="AS353" s="384"/>
      <c r="AT353" s="384"/>
      <c r="AU353" s="384"/>
      <c r="AV353" s="384"/>
      <c r="AW353" s="384"/>
      <c r="AX353" s="384"/>
      <c r="AY353" s="384"/>
      <c r="AZ353" s="384"/>
      <c r="BA353" s="384"/>
      <c r="BB353" s="384"/>
      <c r="BC353" s="384"/>
      <c r="BD353" s="384"/>
      <c r="BE353" s="384"/>
      <c r="BF353" s="384"/>
      <c r="BG353" s="375"/>
      <c r="BH353" s="375"/>
    </row>
    <row r="354" spans="1:60" ht="62.25" customHeight="1">
      <c r="A354" s="377"/>
      <c r="B354" s="374"/>
      <c r="C354" s="374"/>
      <c r="D354" s="369" t="s">
        <v>187</v>
      </c>
      <c r="E354" s="369" t="s">
        <v>188</v>
      </c>
      <c r="F354" s="371" t="s">
        <v>189</v>
      </c>
      <c r="G354" s="371"/>
      <c r="H354" s="21" t="s">
        <v>190</v>
      </c>
      <c r="I354" s="369" t="s">
        <v>191</v>
      </c>
      <c r="J354" s="21" t="s">
        <v>192</v>
      </c>
      <c r="K354" s="371" t="s">
        <v>189</v>
      </c>
      <c r="L354" s="371"/>
      <c r="M354" s="370" t="s">
        <v>193</v>
      </c>
      <c r="N354" s="370"/>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75"/>
      <c r="BH354" s="375"/>
    </row>
    <row r="355" spans="1:60" ht="15.75" customHeight="1">
      <c r="A355" s="377"/>
      <c r="B355" s="374"/>
      <c r="C355" s="374"/>
      <c r="D355" s="369"/>
      <c r="E355" s="369"/>
      <c r="F355" s="369" t="s">
        <v>29</v>
      </c>
      <c r="G355" s="369" t="s">
        <v>30</v>
      </c>
      <c r="H355" s="369" t="s">
        <v>194</v>
      </c>
      <c r="I355" s="369"/>
      <c r="J355" s="369" t="s">
        <v>195</v>
      </c>
      <c r="K355" s="369" t="s">
        <v>29</v>
      </c>
      <c r="L355" s="369" t="s">
        <v>30</v>
      </c>
      <c r="M355" s="370"/>
      <c r="N355" s="370"/>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75"/>
      <c r="BH355" s="375"/>
    </row>
    <row r="356" spans="1:60" ht="9" customHeight="1">
      <c r="A356" s="377"/>
      <c r="B356" s="374"/>
      <c r="C356" s="374"/>
      <c r="D356" s="369"/>
      <c r="E356" s="369"/>
      <c r="F356" s="369"/>
      <c r="G356" s="369" t="s">
        <v>196</v>
      </c>
      <c r="H356" s="369"/>
      <c r="I356" s="369"/>
      <c r="J356" s="369"/>
      <c r="K356" s="369"/>
      <c r="L356" s="369" t="s">
        <v>196</v>
      </c>
      <c r="M356" s="370"/>
      <c r="N356" s="370"/>
      <c r="O356" s="38"/>
      <c r="P356" s="38"/>
      <c r="Q356" s="38"/>
      <c r="R356" s="38"/>
      <c r="S356" s="38"/>
      <c r="T356" s="38"/>
      <c r="U356" s="38"/>
      <c r="V356" s="38"/>
      <c r="W356" s="38"/>
      <c r="X356" s="38"/>
      <c r="Y356" s="38"/>
      <c r="Z356" s="38"/>
      <c r="AA356" s="38"/>
      <c r="AB356" s="38"/>
      <c r="AC356" s="38"/>
      <c r="AD356" s="38"/>
      <c r="AE356" s="38"/>
      <c r="AF356" s="38"/>
      <c r="AG356" s="38"/>
      <c r="AH356" s="121"/>
      <c r="AI356" s="121"/>
      <c r="AJ356" s="121"/>
      <c r="AK356" s="121"/>
      <c r="AL356" s="121"/>
      <c r="AM356" s="38"/>
      <c r="AN356" s="38"/>
      <c r="AO356" s="38"/>
      <c r="AP356" s="38"/>
      <c r="AQ356" s="38"/>
      <c r="AR356" s="121"/>
      <c r="AS356" s="121"/>
      <c r="AT356" s="121"/>
      <c r="AU356" s="121"/>
      <c r="AV356" s="121"/>
      <c r="AW356" s="38"/>
      <c r="AX356" s="38"/>
      <c r="AY356" s="38"/>
      <c r="AZ356" s="38"/>
      <c r="BA356" s="38"/>
      <c r="BB356" s="38"/>
      <c r="BC356" s="38"/>
      <c r="BD356" s="38"/>
      <c r="BE356" s="121"/>
      <c r="BF356" s="121"/>
      <c r="BG356" s="375"/>
      <c r="BH356" s="375"/>
    </row>
    <row r="357" spans="1:60" ht="16.5" customHeight="1">
      <c r="A357" s="14">
        <v>1</v>
      </c>
      <c r="B357" s="380">
        <v>2</v>
      </c>
      <c r="C357" s="380"/>
      <c r="D357" s="15">
        <v>3</v>
      </c>
      <c r="E357" s="15">
        <v>4</v>
      </c>
      <c r="F357" s="15">
        <v>5</v>
      </c>
      <c r="G357" s="15">
        <v>6</v>
      </c>
      <c r="H357" s="15">
        <v>7</v>
      </c>
      <c r="I357" s="15">
        <v>8</v>
      </c>
      <c r="J357" s="15">
        <v>9</v>
      </c>
      <c r="K357" s="15">
        <v>10</v>
      </c>
      <c r="L357" s="15">
        <v>11</v>
      </c>
      <c r="M357" s="381">
        <v>12</v>
      </c>
      <c r="N357" s="381"/>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75"/>
      <c r="BH357" s="375"/>
    </row>
    <row r="358" spans="1:60" ht="14.25" customHeight="1">
      <c r="A358" s="156"/>
      <c r="B358" s="379"/>
      <c r="C358" s="379"/>
      <c r="D358" s="22"/>
      <c r="E358" s="22"/>
      <c r="F358" s="157"/>
      <c r="G358" s="22"/>
      <c r="H358" s="22"/>
      <c r="I358" s="22"/>
      <c r="J358" s="22"/>
      <c r="K358" s="157"/>
      <c r="L358" s="157"/>
      <c r="M358" s="368"/>
      <c r="N358" s="36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75"/>
      <c r="BH358" s="375"/>
    </row>
    <row r="359" spans="1:60" ht="12.75" customHeight="1">
      <c r="A359" s="142"/>
      <c r="B359" s="506" t="s">
        <v>54</v>
      </c>
      <c r="C359" s="506"/>
      <c r="D359" s="33"/>
      <c r="E359" s="33"/>
      <c r="F359" s="158"/>
      <c r="G359" s="33"/>
      <c r="H359" s="33"/>
      <c r="I359" s="33"/>
      <c r="J359" s="33"/>
      <c r="K359" s="158"/>
      <c r="L359" s="158"/>
      <c r="M359" s="370"/>
      <c r="N359" s="370"/>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75"/>
      <c r="BH359" s="375"/>
    </row>
    <row r="360" spans="1:60" ht="15" customHeight="1">
      <c r="A360" s="112"/>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c r="AN360" s="123"/>
      <c r="AO360" s="123"/>
      <c r="AP360" s="123"/>
      <c r="AQ360" s="123"/>
      <c r="AR360" s="123"/>
      <c r="AS360" s="123"/>
      <c r="AT360" s="123"/>
      <c r="AU360" s="123"/>
      <c r="AV360" s="123"/>
      <c r="AW360" s="123"/>
      <c r="AX360" s="123"/>
      <c r="AY360" s="123"/>
      <c r="AZ360" s="123"/>
      <c r="BA360" s="123"/>
      <c r="BB360" s="123"/>
      <c r="BC360" s="123"/>
      <c r="BD360" s="123"/>
      <c r="BE360" s="123"/>
      <c r="BF360" s="123"/>
      <c r="BG360" s="123"/>
      <c r="BH360" s="375"/>
    </row>
    <row r="361" spans="1:60" ht="15.75" customHeight="1">
      <c r="A361" s="365" t="s">
        <v>197</v>
      </c>
      <c r="B361" s="365"/>
      <c r="C361" s="365"/>
      <c r="D361" s="365"/>
      <c r="E361" s="365"/>
      <c r="F361" s="365"/>
      <c r="G361" s="365"/>
      <c r="H361" s="365"/>
      <c r="I361" s="365"/>
      <c r="J361" s="365"/>
      <c r="K361" s="365"/>
      <c r="L361" s="365"/>
      <c r="M361" s="365"/>
      <c r="N361" s="365"/>
      <c r="O361" s="365"/>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375"/>
    </row>
    <row r="362" spans="1:60" ht="14.25" customHeight="1">
      <c r="A362" s="112"/>
      <c r="C362" s="2"/>
      <c r="D362" s="2"/>
      <c r="E362" s="2"/>
      <c r="F362" s="2"/>
      <c r="G362" s="2"/>
      <c r="H362" s="2"/>
      <c r="I362" s="2"/>
      <c r="J362" s="2"/>
      <c r="K362" s="2"/>
      <c r="L362" s="2"/>
      <c r="M362" s="376" t="s">
        <v>186</v>
      </c>
      <c r="N362" s="376"/>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375"/>
    </row>
    <row r="363" spans="1:60" ht="61.5" customHeight="1">
      <c r="A363" s="377" t="s">
        <v>175</v>
      </c>
      <c r="B363" s="374" t="s">
        <v>25</v>
      </c>
      <c r="C363" s="374" t="s">
        <v>176</v>
      </c>
      <c r="D363" s="374" t="s">
        <v>177</v>
      </c>
      <c r="E363" s="374" t="s">
        <v>198</v>
      </c>
      <c r="F363" s="374"/>
      <c r="G363" s="374" t="s">
        <v>199</v>
      </c>
      <c r="H363" s="374"/>
      <c r="I363" s="374" t="s">
        <v>200</v>
      </c>
      <c r="J363" s="374"/>
      <c r="K363" s="374" t="s">
        <v>201</v>
      </c>
      <c r="L363" s="374"/>
      <c r="M363" s="378" t="s">
        <v>202</v>
      </c>
      <c r="N363" s="37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row>
    <row r="364" spans="1:60" ht="43.5" customHeight="1">
      <c r="A364" s="377"/>
      <c r="B364" s="374"/>
      <c r="C364" s="374"/>
      <c r="D364" s="374"/>
      <c r="E364" s="374"/>
      <c r="F364" s="374"/>
      <c r="G364" s="374"/>
      <c r="H364" s="374"/>
      <c r="I364" s="374"/>
      <c r="J364" s="374"/>
      <c r="K364" s="374"/>
      <c r="L364" s="374"/>
      <c r="M364" s="378"/>
      <c r="N364" s="37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row>
    <row r="365" spans="1:60" ht="15" customHeight="1">
      <c r="A365" s="159">
        <v>1</v>
      </c>
      <c r="B365" s="160">
        <v>2</v>
      </c>
      <c r="C365" s="160">
        <v>3</v>
      </c>
      <c r="D365" s="160">
        <v>4</v>
      </c>
      <c r="E365" s="372">
        <v>5</v>
      </c>
      <c r="F365" s="372"/>
      <c r="G365" s="372">
        <v>6</v>
      </c>
      <c r="H365" s="372"/>
      <c r="I365" s="372">
        <v>7</v>
      </c>
      <c r="J365" s="372"/>
      <c r="K365" s="372">
        <v>8</v>
      </c>
      <c r="L365" s="372"/>
      <c r="M365" s="373">
        <v>9</v>
      </c>
      <c r="N365" s="373"/>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row>
    <row r="366" spans="1:60" ht="12.75" customHeight="1">
      <c r="A366" s="139"/>
      <c r="B366" s="22"/>
      <c r="C366" s="22"/>
      <c r="D366" s="22"/>
      <c r="E366" s="371"/>
      <c r="F366" s="371"/>
      <c r="G366" s="371"/>
      <c r="H366" s="371"/>
      <c r="I366" s="371"/>
      <c r="J366" s="371"/>
      <c r="K366" s="371"/>
      <c r="L366" s="371"/>
      <c r="M366" s="368"/>
      <c r="N366" s="36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row>
    <row r="367" spans="1:65" ht="15.75" customHeight="1">
      <c r="A367" s="32"/>
      <c r="B367" s="33" t="s">
        <v>54</v>
      </c>
      <c r="C367" s="33"/>
      <c r="D367" s="33"/>
      <c r="E367" s="369"/>
      <c r="F367" s="369"/>
      <c r="G367" s="369"/>
      <c r="H367" s="369"/>
      <c r="I367" s="369"/>
      <c r="J367" s="369"/>
      <c r="K367" s="369"/>
      <c r="L367" s="369"/>
      <c r="M367" s="370"/>
      <c r="N367" s="370"/>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111"/>
      <c r="BJ367" s="111"/>
      <c r="BK367" s="111"/>
      <c r="BL367" s="111"/>
      <c r="BM367" s="111"/>
    </row>
    <row r="368" spans="1:65" ht="14.25">
      <c r="A368" s="37"/>
      <c r="B368" s="38"/>
      <c r="C368" s="38"/>
      <c r="D368" s="38"/>
      <c r="E368" s="37"/>
      <c r="F368" s="37"/>
      <c r="G368" s="37"/>
      <c r="H368" s="37"/>
      <c r="I368" s="37"/>
      <c r="J368" s="37"/>
      <c r="K368" s="37"/>
      <c r="L368" s="37"/>
      <c r="M368" s="37"/>
      <c r="N368" s="37"/>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111"/>
      <c r="BJ368" s="111"/>
      <c r="BK368" s="111"/>
      <c r="BL368" s="111"/>
      <c r="BM368" s="111"/>
    </row>
    <row r="369" spans="1:14" ht="31.5" customHeight="1">
      <c r="A369" s="365" t="s">
        <v>203</v>
      </c>
      <c r="B369" s="365"/>
      <c r="C369" s="365"/>
      <c r="D369" s="365"/>
      <c r="E369" s="365"/>
      <c r="F369" s="365"/>
      <c r="G369" s="365"/>
      <c r="H369" s="365"/>
      <c r="I369" s="365"/>
      <c r="J369" s="365"/>
      <c r="K369" s="365"/>
      <c r="L369" s="365"/>
      <c r="M369" s="365"/>
      <c r="N369" s="365"/>
    </row>
    <row r="370" spans="1:14" ht="15" customHeight="1">
      <c r="A370" s="365" t="s">
        <v>204</v>
      </c>
      <c r="B370" s="365"/>
      <c r="C370" s="365"/>
      <c r="D370" s="365"/>
      <c r="E370" s="365"/>
      <c r="F370" s="365"/>
      <c r="G370" s="365"/>
      <c r="H370" s="365"/>
      <c r="I370" s="365"/>
      <c r="J370" s="365"/>
      <c r="K370" s="365"/>
      <c r="L370" s="365"/>
      <c r="M370" s="365"/>
      <c r="N370" s="365"/>
    </row>
    <row r="371" spans="1:11" ht="15" customHeight="1">
      <c r="A371" s="2"/>
      <c r="B371" s="366"/>
      <c r="C371" s="366"/>
      <c r="D371" s="366"/>
      <c r="E371" s="366"/>
      <c r="F371" s="366"/>
      <c r="G371" s="366"/>
      <c r="H371" s="366"/>
      <c r="I371" s="366"/>
      <c r="J371" s="366"/>
      <c r="K371" s="2"/>
    </row>
    <row r="372" spans="1:14" ht="35.25" customHeight="1">
      <c r="A372" s="365" t="s">
        <v>205</v>
      </c>
      <c r="B372" s="365"/>
      <c r="C372" s="365"/>
      <c r="D372" s="365"/>
      <c r="E372" s="365"/>
      <c r="F372" s="365"/>
      <c r="G372" s="365"/>
      <c r="H372" s="365"/>
      <c r="I372" s="365"/>
      <c r="J372" s="365"/>
      <c r="K372" s="365"/>
      <c r="L372" s="365"/>
      <c r="M372" s="365"/>
      <c r="N372" s="365"/>
    </row>
    <row r="373" spans="1:15" ht="73.5" customHeight="1">
      <c r="A373" s="392" t="s">
        <v>217</v>
      </c>
      <c r="B373" s="392"/>
      <c r="C373" s="392"/>
      <c r="D373" s="392"/>
      <c r="E373" s="392"/>
      <c r="F373" s="392"/>
      <c r="G373" s="392"/>
      <c r="H373" s="392"/>
      <c r="I373" s="392"/>
      <c r="J373" s="392"/>
      <c r="K373" s="392"/>
      <c r="L373" s="392"/>
      <c r="M373" s="392"/>
      <c r="N373" s="392"/>
      <c r="O373" s="392"/>
    </row>
    <row r="374" spans="1:11" ht="15">
      <c r="A374" s="2"/>
      <c r="B374" s="367"/>
      <c r="C374" s="367"/>
      <c r="D374" s="367"/>
      <c r="E374" s="367"/>
      <c r="F374" s="367"/>
      <c r="G374" s="367"/>
      <c r="H374" s="367"/>
      <c r="I374" s="367"/>
      <c r="J374" s="367"/>
      <c r="K374" s="2"/>
    </row>
    <row r="375" spans="1:9" ht="15.75" customHeight="1">
      <c r="A375" s="365" t="s">
        <v>206</v>
      </c>
      <c r="B375" s="365"/>
      <c r="C375" s="120"/>
      <c r="D375" s="161"/>
      <c r="E375" s="161"/>
      <c r="F375" s="162"/>
      <c r="G375" s="162"/>
      <c r="H375" s="503" t="s">
        <v>207</v>
      </c>
      <c r="I375" s="503"/>
    </row>
    <row r="376" spans="1:9" ht="15.75" customHeight="1">
      <c r="A376" s="392" t="s">
        <v>208</v>
      </c>
      <c r="B376" s="392"/>
      <c r="C376" s="163"/>
      <c r="D376" s="164" t="s">
        <v>209</v>
      </c>
      <c r="E376" s="164"/>
      <c r="F376" s="162"/>
      <c r="G376" s="163"/>
      <c r="H376" s="504" t="s">
        <v>210</v>
      </c>
      <c r="I376" s="504"/>
    </row>
    <row r="377" spans="1:9" ht="15.75" customHeight="1">
      <c r="A377" s="148"/>
      <c r="B377" s="148"/>
      <c r="C377" s="165"/>
      <c r="D377" s="165"/>
      <c r="E377" s="162"/>
      <c r="F377" s="162"/>
      <c r="G377" s="165"/>
      <c r="H377" s="166"/>
      <c r="I377" s="111"/>
    </row>
    <row r="378" spans="1:8" ht="15.75" customHeight="1">
      <c r="A378" s="148"/>
      <c r="B378" s="148"/>
      <c r="C378" s="165"/>
      <c r="D378" s="165"/>
      <c r="E378" s="162"/>
      <c r="F378" s="162"/>
      <c r="G378" s="165"/>
      <c r="H378" s="165"/>
    </row>
    <row r="379" spans="1:8" ht="15.75" customHeight="1">
      <c r="A379" s="148"/>
      <c r="B379" s="148"/>
      <c r="C379" s="165"/>
      <c r="D379" s="165"/>
      <c r="E379" s="162"/>
      <c r="F379" s="162"/>
      <c r="G379" s="165"/>
      <c r="H379" s="165"/>
    </row>
    <row r="380" spans="1:8" ht="15.75" customHeight="1">
      <c r="A380" s="148"/>
      <c r="B380" s="148"/>
      <c r="C380" s="165"/>
      <c r="D380" s="165"/>
      <c r="E380" s="162"/>
      <c r="F380" s="162"/>
      <c r="G380" s="165"/>
      <c r="H380" s="165"/>
    </row>
    <row r="381" spans="1:9" ht="34.5" customHeight="1">
      <c r="A381" s="505" t="s">
        <v>211</v>
      </c>
      <c r="B381" s="505"/>
      <c r="C381" s="120"/>
      <c r="D381" s="161"/>
      <c r="E381" s="161"/>
      <c r="F381" s="162"/>
      <c r="G381" s="162"/>
      <c r="H381" s="503" t="s">
        <v>212</v>
      </c>
      <c r="I381" s="503"/>
    </row>
    <row r="382" spans="1:9" ht="15.75" customHeight="1">
      <c r="A382" s="120"/>
      <c r="B382" s="167"/>
      <c r="C382" s="163"/>
      <c r="D382" s="504" t="s">
        <v>209</v>
      </c>
      <c r="E382" s="504"/>
      <c r="F382" s="162"/>
      <c r="G382" s="163"/>
      <c r="H382" s="504" t="s">
        <v>210</v>
      </c>
      <c r="I382" s="504"/>
    </row>
  </sheetData>
  <sheetProtection selectLockedCells="1" selectUnlockedCells="1"/>
  <mergeCells count="545">
    <mergeCell ref="K1:N1"/>
    <mergeCell ref="K2:N2"/>
    <mergeCell ref="K3:N3"/>
    <mergeCell ref="K4:N4"/>
    <mergeCell ref="A7:N7"/>
    <mergeCell ref="A9:N9"/>
    <mergeCell ref="A10:N10"/>
    <mergeCell ref="F11:I11"/>
    <mergeCell ref="A13:N13"/>
    <mergeCell ref="A14:N14"/>
    <mergeCell ref="F15:I15"/>
    <mergeCell ref="A17:N17"/>
    <mergeCell ref="A18:N18"/>
    <mergeCell ref="A20:N20"/>
    <mergeCell ref="A22:N22"/>
    <mergeCell ref="A23:Q23"/>
    <mergeCell ref="A24:N24"/>
    <mergeCell ref="A25:Q25"/>
    <mergeCell ref="A26:N26"/>
    <mergeCell ref="A27:Q27"/>
    <mergeCell ref="A28:N28"/>
    <mergeCell ref="A30:N30"/>
    <mergeCell ref="A32:A34"/>
    <mergeCell ref="B32:B34"/>
    <mergeCell ref="C32:F32"/>
    <mergeCell ref="G32:J32"/>
    <mergeCell ref="K32:N32"/>
    <mergeCell ref="C33:C34"/>
    <mergeCell ref="D33:D34"/>
    <mergeCell ref="E33:E34"/>
    <mergeCell ref="L33:L34"/>
    <mergeCell ref="M33:M34"/>
    <mergeCell ref="A67:N67"/>
    <mergeCell ref="M68:N68"/>
    <mergeCell ref="G33:G34"/>
    <mergeCell ref="H33:H34"/>
    <mergeCell ref="I33:I34"/>
    <mergeCell ref="K33:K34"/>
    <mergeCell ref="A69:A71"/>
    <mergeCell ref="B69:F71"/>
    <mergeCell ref="G69:J69"/>
    <mergeCell ref="K69:N69"/>
    <mergeCell ref="G70:G71"/>
    <mergeCell ref="H70:H71"/>
    <mergeCell ref="I70:I71"/>
    <mergeCell ref="K70:K71"/>
    <mergeCell ref="L70:L71"/>
    <mergeCell ref="M70:M71"/>
    <mergeCell ref="B72:F72"/>
    <mergeCell ref="B73:F73"/>
    <mergeCell ref="B74:F74"/>
    <mergeCell ref="B75:F75"/>
    <mergeCell ref="B76:F76"/>
    <mergeCell ref="B77:F77"/>
    <mergeCell ref="B78:F78"/>
    <mergeCell ref="B79:F79"/>
    <mergeCell ref="B80:F80"/>
    <mergeCell ref="B81:F81"/>
    <mergeCell ref="B82:F82"/>
    <mergeCell ref="B83:F83"/>
    <mergeCell ref="B84:F84"/>
    <mergeCell ref="B85:F85"/>
    <mergeCell ref="B86:F86"/>
    <mergeCell ref="B87:F87"/>
    <mergeCell ref="A89:N89"/>
    <mergeCell ref="A91:N91"/>
    <mergeCell ref="M92:N92"/>
    <mergeCell ref="A93:A95"/>
    <mergeCell ref="B93:B95"/>
    <mergeCell ref="C93:F93"/>
    <mergeCell ref="G93:J93"/>
    <mergeCell ref="K93:N93"/>
    <mergeCell ref="C94:C95"/>
    <mergeCell ref="D94:D95"/>
    <mergeCell ref="K94:K95"/>
    <mergeCell ref="L94:L95"/>
    <mergeCell ref="M94:M95"/>
    <mergeCell ref="A126:N126"/>
    <mergeCell ref="E94:E95"/>
    <mergeCell ref="G94:G95"/>
    <mergeCell ref="H94:H95"/>
    <mergeCell ref="I94:I95"/>
    <mergeCell ref="M127:N127"/>
    <mergeCell ref="A128:A130"/>
    <mergeCell ref="B128:B130"/>
    <mergeCell ref="C128:F128"/>
    <mergeCell ref="G128:J128"/>
    <mergeCell ref="K128:N128"/>
    <mergeCell ref="C129:C130"/>
    <mergeCell ref="D129:D130"/>
    <mergeCell ref="E129:E130"/>
    <mergeCell ref="G129:G130"/>
    <mergeCell ref="H129:H130"/>
    <mergeCell ref="I129:I130"/>
    <mergeCell ref="K129:K130"/>
    <mergeCell ref="L129:L130"/>
    <mergeCell ref="M129:M130"/>
    <mergeCell ref="A136:N136"/>
    <mergeCell ref="M137:N137"/>
    <mergeCell ref="A138:A140"/>
    <mergeCell ref="B138:F140"/>
    <mergeCell ref="G138:J138"/>
    <mergeCell ref="K138:N138"/>
    <mergeCell ref="G139:G140"/>
    <mergeCell ref="H139:H140"/>
    <mergeCell ref="I139:I140"/>
    <mergeCell ref="K139:K140"/>
    <mergeCell ref="L139:L140"/>
    <mergeCell ref="M139:M140"/>
    <mergeCell ref="B141:F141"/>
    <mergeCell ref="B142:F142"/>
    <mergeCell ref="B143:F143"/>
    <mergeCell ref="B144:F144"/>
    <mergeCell ref="B145:F145"/>
    <mergeCell ref="B146:F146"/>
    <mergeCell ref="B147:F147"/>
    <mergeCell ref="B148:F148"/>
    <mergeCell ref="B149:F149"/>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68:F168"/>
    <mergeCell ref="A170:N170"/>
    <mergeCell ref="M171:N171"/>
    <mergeCell ref="A172:A174"/>
    <mergeCell ref="B172:F174"/>
    <mergeCell ref="G172:J172"/>
    <mergeCell ref="K172:N172"/>
    <mergeCell ref="G173:G174"/>
    <mergeCell ref="H173:H174"/>
    <mergeCell ref="I173:I174"/>
    <mergeCell ref="K173:K174"/>
    <mergeCell ref="L173:L174"/>
    <mergeCell ref="M173:M174"/>
    <mergeCell ref="B175:F175"/>
    <mergeCell ref="B176:F176"/>
    <mergeCell ref="B177:F177"/>
    <mergeCell ref="A179:N179"/>
    <mergeCell ref="A181:N181"/>
    <mergeCell ref="M182:N182"/>
    <mergeCell ref="A183:A185"/>
    <mergeCell ref="B183:B185"/>
    <mergeCell ref="C183:F183"/>
    <mergeCell ref="G183:J183"/>
    <mergeCell ref="K183:N183"/>
    <mergeCell ref="C184:C185"/>
    <mergeCell ref="D184:D185"/>
    <mergeCell ref="E184:E185"/>
    <mergeCell ref="G184:G185"/>
    <mergeCell ref="H184:H185"/>
    <mergeCell ref="I184:I185"/>
    <mergeCell ref="K184:K185"/>
    <mergeCell ref="L184:L185"/>
    <mergeCell ref="M184:M185"/>
    <mergeCell ref="K191:L191"/>
    <mergeCell ref="A192:A194"/>
    <mergeCell ref="B192:D194"/>
    <mergeCell ref="E192:H192"/>
    <mergeCell ref="I192:L192"/>
    <mergeCell ref="E193:E194"/>
    <mergeCell ref="F193:F194"/>
    <mergeCell ref="G193:G194"/>
    <mergeCell ref="I193:I194"/>
    <mergeCell ref="J193:J194"/>
    <mergeCell ref="K193:K194"/>
    <mergeCell ref="I204:K204"/>
    <mergeCell ref="L204:N204"/>
    <mergeCell ref="B195:D195"/>
    <mergeCell ref="B196:D196"/>
    <mergeCell ref="B197:D197"/>
    <mergeCell ref="B198:D198"/>
    <mergeCell ref="H205:H206"/>
    <mergeCell ref="I205:I206"/>
    <mergeCell ref="A200:N200"/>
    <mergeCell ref="A202:N202"/>
    <mergeCell ref="N203:O203"/>
    <mergeCell ref="A204:A206"/>
    <mergeCell ref="B204:B206"/>
    <mergeCell ref="C204:C206"/>
    <mergeCell ref="D204:E206"/>
    <mergeCell ref="F204:H204"/>
    <mergeCell ref="N205:N206"/>
    <mergeCell ref="D207:E207"/>
    <mergeCell ref="D208:E208"/>
    <mergeCell ref="D209:E209"/>
    <mergeCell ref="J205:J206"/>
    <mergeCell ref="K205:K206"/>
    <mergeCell ref="L205:L206"/>
    <mergeCell ref="M205:M206"/>
    <mergeCell ref="F205:F206"/>
    <mergeCell ref="G205:G206"/>
    <mergeCell ref="D210:E210"/>
    <mergeCell ref="D211:E212"/>
    <mergeCell ref="D213:E214"/>
    <mergeCell ref="D215:E215"/>
    <mergeCell ref="D216:E217"/>
    <mergeCell ref="D218:E218"/>
    <mergeCell ref="D219:E219"/>
    <mergeCell ref="D220:E220"/>
    <mergeCell ref="D221:E221"/>
    <mergeCell ref="D222:E222"/>
    <mergeCell ref="D223:E223"/>
    <mergeCell ref="D224:E226"/>
    <mergeCell ref="D227:E227"/>
    <mergeCell ref="D228:E228"/>
    <mergeCell ref="A230:N230"/>
    <mergeCell ref="L231:M231"/>
    <mergeCell ref="A232:A233"/>
    <mergeCell ref="B232:B233"/>
    <mergeCell ref="C232:C233"/>
    <mergeCell ref="D232:E233"/>
    <mergeCell ref="F232:H232"/>
    <mergeCell ref="I232:K232"/>
    <mergeCell ref="D234:E234"/>
    <mergeCell ref="D235:E235"/>
    <mergeCell ref="D236:E236"/>
    <mergeCell ref="D237:E237"/>
    <mergeCell ref="D238:E239"/>
    <mergeCell ref="D240:E241"/>
    <mergeCell ref="D242:E242"/>
    <mergeCell ref="D243:E244"/>
    <mergeCell ref="D245:E245"/>
    <mergeCell ref="D246:E246"/>
    <mergeCell ref="D247:E247"/>
    <mergeCell ref="D248:E248"/>
    <mergeCell ref="D249:E249"/>
    <mergeCell ref="D250:E250"/>
    <mergeCell ref="D251:E253"/>
    <mergeCell ref="D254:E254"/>
    <mergeCell ref="D255:E255"/>
    <mergeCell ref="D256:E256"/>
    <mergeCell ref="D257:E257"/>
    <mergeCell ref="D258:E258"/>
    <mergeCell ref="D259:E259"/>
    <mergeCell ref="D260:F260"/>
    <mergeCell ref="D261:E261"/>
    <mergeCell ref="D262:E262"/>
    <mergeCell ref="D263:E263"/>
    <mergeCell ref="D264:E264"/>
    <mergeCell ref="D265:E265"/>
    <mergeCell ref="D266:E266"/>
    <mergeCell ref="D267:E267"/>
    <mergeCell ref="D268:E268"/>
    <mergeCell ref="D269:E269"/>
    <mergeCell ref="D270:E270"/>
    <mergeCell ref="D271:E271"/>
    <mergeCell ref="D272:E272"/>
    <mergeCell ref="D273:E273"/>
    <mergeCell ref="D274:E274"/>
    <mergeCell ref="D275:E275"/>
    <mergeCell ref="D276:E276"/>
    <mergeCell ref="D277:E277"/>
    <mergeCell ref="A279:N279"/>
    <mergeCell ref="K280:L280"/>
    <mergeCell ref="A281:B283"/>
    <mergeCell ref="C281:D281"/>
    <mergeCell ref="E281:F281"/>
    <mergeCell ref="G281:H281"/>
    <mergeCell ref="I281:J281"/>
    <mergeCell ref="K281:L281"/>
    <mergeCell ref="K282:K283"/>
    <mergeCell ref="R281:U281"/>
    <mergeCell ref="V281:Y281"/>
    <mergeCell ref="C282:C283"/>
    <mergeCell ref="D282:D283"/>
    <mergeCell ref="E282:E283"/>
    <mergeCell ref="F282:F283"/>
    <mergeCell ref="G282:G283"/>
    <mergeCell ref="H282:H283"/>
    <mergeCell ref="I282:I283"/>
    <mergeCell ref="J282:J283"/>
    <mergeCell ref="L282:L283"/>
    <mergeCell ref="Z282:Z283"/>
    <mergeCell ref="A284:B284"/>
    <mergeCell ref="A285:B285"/>
    <mergeCell ref="A286:B286"/>
    <mergeCell ref="A287:B287"/>
    <mergeCell ref="A288:B288"/>
    <mergeCell ref="A289:B289"/>
    <mergeCell ref="W292:Y292"/>
    <mergeCell ref="A291:N291"/>
    <mergeCell ref="A292:A296"/>
    <mergeCell ref="B292:B296"/>
    <mergeCell ref="C292:F292"/>
    <mergeCell ref="C293:D294"/>
    <mergeCell ref="E293:F294"/>
    <mergeCell ref="M293:M296"/>
    <mergeCell ref="E295:E296"/>
    <mergeCell ref="F295:F296"/>
    <mergeCell ref="N293:N296"/>
    <mergeCell ref="G293:H294"/>
    <mergeCell ref="K293:K296"/>
    <mergeCell ref="L293:L296"/>
    <mergeCell ref="W293:X293"/>
    <mergeCell ref="G292:J292"/>
    <mergeCell ref="K292:L292"/>
    <mergeCell ref="M292:N292"/>
    <mergeCell ref="P293:P296"/>
    <mergeCell ref="I293:J294"/>
    <mergeCell ref="Z295:Z296"/>
    <mergeCell ref="O292:P292"/>
    <mergeCell ref="Q292:T292"/>
    <mergeCell ref="U292:V292"/>
    <mergeCell ref="Z293:Z294"/>
    <mergeCell ref="Q294:R294"/>
    <mergeCell ref="S294:T294"/>
    <mergeCell ref="W294:X294"/>
    <mergeCell ref="Q293:R293"/>
    <mergeCell ref="S293:T293"/>
    <mergeCell ref="B298:P298"/>
    <mergeCell ref="A308:N308"/>
    <mergeCell ref="A309:N309"/>
    <mergeCell ref="G295:G296"/>
    <mergeCell ref="H295:H296"/>
    <mergeCell ref="I295:I296"/>
    <mergeCell ref="J295:J296"/>
    <mergeCell ref="C295:C296"/>
    <mergeCell ref="D295:D296"/>
    <mergeCell ref="O293:O296"/>
    <mergeCell ref="AP315:AU315"/>
    <mergeCell ref="AV315:BB315"/>
    <mergeCell ref="L310:M310"/>
    <mergeCell ref="A311:A312"/>
    <mergeCell ref="B311:B312"/>
    <mergeCell ref="C311:D312"/>
    <mergeCell ref="E311:G311"/>
    <mergeCell ref="H311:J311"/>
    <mergeCell ref="K311:M311"/>
    <mergeCell ref="E319:G319"/>
    <mergeCell ref="H319:J319"/>
    <mergeCell ref="C313:D313"/>
    <mergeCell ref="C314:D314"/>
    <mergeCell ref="C315:D315"/>
    <mergeCell ref="AJ315:AO315"/>
    <mergeCell ref="BH326:BH327"/>
    <mergeCell ref="M327:N327"/>
    <mergeCell ref="BC315:BG315"/>
    <mergeCell ref="A317:O317"/>
    <mergeCell ref="BH317:BH318"/>
    <mergeCell ref="J318:K318"/>
    <mergeCell ref="L318:M318"/>
    <mergeCell ref="A319:A320"/>
    <mergeCell ref="B319:B320"/>
    <mergeCell ref="C319:D320"/>
    <mergeCell ref="C321:D321"/>
    <mergeCell ref="C322:D322"/>
    <mergeCell ref="C323:D323"/>
    <mergeCell ref="C324:D324"/>
    <mergeCell ref="A326:O326"/>
    <mergeCell ref="K329:K330"/>
    <mergeCell ref="J328:K328"/>
    <mergeCell ref="L328:M328"/>
    <mergeCell ref="H329:H330"/>
    <mergeCell ref="A328:A330"/>
    <mergeCell ref="B328:B330"/>
    <mergeCell ref="C328:C330"/>
    <mergeCell ref="D328:E328"/>
    <mergeCell ref="F328:G328"/>
    <mergeCell ref="H328:I328"/>
    <mergeCell ref="D329:D330"/>
    <mergeCell ref="E329:E330"/>
    <mergeCell ref="F329:F330"/>
    <mergeCell ref="G329:G330"/>
    <mergeCell ref="I329:I330"/>
    <mergeCell ref="AA328:AM328"/>
    <mergeCell ref="AN328:AY328"/>
    <mergeCell ref="AZ328:BH330"/>
    <mergeCell ref="L329:L330"/>
    <mergeCell ref="M329:M330"/>
    <mergeCell ref="AA329:AE329"/>
    <mergeCell ref="AF329:AI329"/>
    <mergeCell ref="AJ329:AM330"/>
    <mergeCell ref="AR329:AT329"/>
    <mergeCell ref="AU329:AY330"/>
    <mergeCell ref="AA330:AE330"/>
    <mergeCell ref="AF330:AI330"/>
    <mergeCell ref="AN330:AQ330"/>
    <mergeCell ref="AR330:AT330"/>
    <mergeCell ref="AN329:AQ329"/>
    <mergeCell ref="J329:J330"/>
    <mergeCell ref="AU332:AY332"/>
    <mergeCell ref="AZ332:BH332"/>
    <mergeCell ref="AA331:AE331"/>
    <mergeCell ref="AF331:AI331"/>
    <mergeCell ref="AJ331:AM331"/>
    <mergeCell ref="AN331:AQ331"/>
    <mergeCell ref="AR331:AT331"/>
    <mergeCell ref="AU331:AY331"/>
    <mergeCell ref="AJ333:AM333"/>
    <mergeCell ref="AN333:AQ333"/>
    <mergeCell ref="AR333:AT333"/>
    <mergeCell ref="AU333:AY333"/>
    <mergeCell ref="AZ331:BH331"/>
    <mergeCell ref="AA332:AE332"/>
    <mergeCell ref="AF332:AI332"/>
    <mergeCell ref="AJ332:AM332"/>
    <mergeCell ref="AN332:AQ332"/>
    <mergeCell ref="AR332:AT332"/>
    <mergeCell ref="AZ333:BH333"/>
    <mergeCell ref="AA334:AE334"/>
    <mergeCell ref="AF334:AI334"/>
    <mergeCell ref="AJ334:AM334"/>
    <mergeCell ref="AN334:AQ334"/>
    <mergeCell ref="AR334:AT334"/>
    <mergeCell ref="AU334:AY334"/>
    <mergeCell ref="AZ334:BH334"/>
    <mergeCell ref="AA333:AE333"/>
    <mergeCell ref="AF333:AI333"/>
    <mergeCell ref="A337:N337"/>
    <mergeCell ref="BH337:BH342"/>
    <mergeCell ref="A338:N338"/>
    <mergeCell ref="A339:O339"/>
    <mergeCell ref="A341:O341"/>
    <mergeCell ref="M342:N342"/>
    <mergeCell ref="A343:A345"/>
    <mergeCell ref="B343:B345"/>
    <mergeCell ref="C343:D345"/>
    <mergeCell ref="E343:E345"/>
    <mergeCell ref="BD344:BG344"/>
    <mergeCell ref="F343:G345"/>
    <mergeCell ref="H343:I345"/>
    <mergeCell ref="J343:K345"/>
    <mergeCell ref="L343:M344"/>
    <mergeCell ref="BH344:BH345"/>
    <mergeCell ref="AT345:AW345"/>
    <mergeCell ref="AX345:BC345"/>
    <mergeCell ref="BD345:BG345"/>
    <mergeCell ref="N343:N345"/>
    <mergeCell ref="AT343:BC343"/>
    <mergeCell ref="BD343:BG343"/>
    <mergeCell ref="AT344:AW344"/>
    <mergeCell ref="AX344:BC344"/>
    <mergeCell ref="BD346:BG346"/>
    <mergeCell ref="C347:D347"/>
    <mergeCell ref="F347:G347"/>
    <mergeCell ref="H347:I347"/>
    <mergeCell ref="J347:K347"/>
    <mergeCell ref="C346:D346"/>
    <mergeCell ref="F346:G346"/>
    <mergeCell ref="H346:I346"/>
    <mergeCell ref="J346:K346"/>
    <mergeCell ref="H348:I348"/>
    <mergeCell ref="J348:K348"/>
    <mergeCell ref="AT348:AW348"/>
    <mergeCell ref="AX348:BC348"/>
    <mergeCell ref="AT346:AW346"/>
    <mergeCell ref="AX346:BC346"/>
    <mergeCell ref="BD348:BG348"/>
    <mergeCell ref="C349:D349"/>
    <mergeCell ref="F349:G349"/>
    <mergeCell ref="H349:I349"/>
    <mergeCell ref="J349:K349"/>
    <mergeCell ref="AT349:AW349"/>
    <mergeCell ref="AX349:BC349"/>
    <mergeCell ref="BD349:BG349"/>
    <mergeCell ref="C348:D348"/>
    <mergeCell ref="F348:G348"/>
    <mergeCell ref="A351:O351"/>
    <mergeCell ref="BH351:BH352"/>
    <mergeCell ref="M352:N352"/>
    <mergeCell ref="A353:A356"/>
    <mergeCell ref="B353:C356"/>
    <mergeCell ref="D353:H353"/>
    <mergeCell ref="I353:N353"/>
    <mergeCell ref="AM353:BF353"/>
    <mergeCell ref="BG353:BH353"/>
    <mergeCell ref="D354:D356"/>
    <mergeCell ref="G355:G356"/>
    <mergeCell ref="H355:H356"/>
    <mergeCell ref="J355:J356"/>
    <mergeCell ref="K355:K356"/>
    <mergeCell ref="L355:L356"/>
    <mergeCell ref="BG355:BH356"/>
    <mergeCell ref="B357:C357"/>
    <mergeCell ref="M357:N357"/>
    <mergeCell ref="BG357:BH357"/>
    <mergeCell ref="E354:E356"/>
    <mergeCell ref="F354:G354"/>
    <mergeCell ref="I354:I356"/>
    <mergeCell ref="K354:L354"/>
    <mergeCell ref="M354:N356"/>
    <mergeCell ref="BG354:BH354"/>
    <mergeCell ref="F355:F356"/>
    <mergeCell ref="B358:C358"/>
    <mergeCell ref="M358:N358"/>
    <mergeCell ref="BG358:BH358"/>
    <mergeCell ref="B359:C359"/>
    <mergeCell ref="M359:N359"/>
    <mergeCell ref="BG359:BH359"/>
    <mergeCell ref="BH360:BH362"/>
    <mergeCell ref="A361:O361"/>
    <mergeCell ref="M362:N362"/>
    <mergeCell ref="A363:A364"/>
    <mergeCell ref="B363:B364"/>
    <mergeCell ref="C363:C364"/>
    <mergeCell ref="D363:D364"/>
    <mergeCell ref="M363:N364"/>
    <mergeCell ref="E365:F365"/>
    <mergeCell ref="G365:H365"/>
    <mergeCell ref="I365:J365"/>
    <mergeCell ref="K365:L365"/>
    <mergeCell ref="M365:N365"/>
    <mergeCell ref="E363:F364"/>
    <mergeCell ref="G363:H364"/>
    <mergeCell ref="I363:J364"/>
    <mergeCell ref="K363:L364"/>
    <mergeCell ref="M366:N366"/>
    <mergeCell ref="E367:F367"/>
    <mergeCell ref="G367:H367"/>
    <mergeCell ref="I367:J367"/>
    <mergeCell ref="K367:L367"/>
    <mergeCell ref="M367:N367"/>
    <mergeCell ref="E366:F366"/>
    <mergeCell ref="G366:H366"/>
    <mergeCell ref="I366:J366"/>
    <mergeCell ref="K366:L366"/>
    <mergeCell ref="A369:N369"/>
    <mergeCell ref="A370:N370"/>
    <mergeCell ref="B371:J371"/>
    <mergeCell ref="A372:N372"/>
    <mergeCell ref="A373:O373"/>
    <mergeCell ref="B374:J374"/>
    <mergeCell ref="A375:B375"/>
    <mergeCell ref="H375:I375"/>
    <mergeCell ref="D382:E382"/>
    <mergeCell ref="H382:I382"/>
    <mergeCell ref="A376:B376"/>
    <mergeCell ref="H376:I376"/>
    <mergeCell ref="A381:B381"/>
    <mergeCell ref="H381:I381"/>
  </mergeCells>
  <printOptions horizontalCentered="1"/>
  <pageMargins left="0.31527777777777777" right="0.19652777777777777" top="0.7479166666666667" bottom="0.3541666666666667" header="0.5118055555555555" footer="0.5118055555555555"/>
  <pageSetup horizontalDpi="300" verticalDpi="300" orientation="landscape" paperSize="9" scale="50" r:id="rId3"/>
  <rowBreaks count="1" manualBreakCount="1">
    <brk id="325"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U3</cp:lastModifiedBy>
  <cp:lastPrinted>2019-12-24T11:26:04Z</cp:lastPrinted>
  <dcterms:modified xsi:type="dcterms:W3CDTF">2019-12-24T11:29:47Z</dcterms:modified>
  <cp:category/>
  <cp:version/>
  <cp:contentType/>
  <cp:contentStatus/>
</cp:coreProperties>
</file>