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32760" yWindow="120" windowWidth="15480" windowHeight="11640" tabRatio="121"/>
  </bookViews>
  <sheets>
    <sheet name="0813242_Форма 2020-2 уточ" sheetId="1" r:id="rId1"/>
  </sheets>
  <definedNames>
    <definedName name="_xlnm.Print_Area" localSheetId="0">'0813242_Форма 2020-2 уточ'!$A$1:$O$440</definedName>
  </definedNames>
  <calcPr calcId="191029"/>
</workbook>
</file>

<file path=xl/calcChain.xml><?xml version="1.0" encoding="utf-8"?>
<calcChain xmlns="http://schemas.openxmlformats.org/spreadsheetml/2006/main">
  <c r="I413" i="1"/>
  <c r="M413"/>
  <c r="H413"/>
  <c r="D413"/>
  <c r="L414"/>
  <c r="K414"/>
  <c r="G414"/>
  <c r="F414"/>
  <c r="E414"/>
  <c r="B400"/>
  <c r="C400"/>
  <c r="C422"/>
  <c r="H357"/>
  <c r="H358"/>
  <c r="K234"/>
  <c r="I232"/>
  <c r="K232"/>
  <c r="B230"/>
  <c r="I218"/>
  <c r="K218"/>
  <c r="I209"/>
  <c r="K204"/>
  <c r="I200"/>
  <c r="I191"/>
  <c r="K191"/>
  <c r="I173"/>
  <c r="I177"/>
  <c r="K177"/>
  <c r="L173"/>
  <c r="L177"/>
  <c r="N177"/>
  <c r="N173"/>
  <c r="I143"/>
  <c r="E143"/>
  <c r="F125"/>
  <c r="D126"/>
  <c r="E126"/>
  <c r="G126"/>
  <c r="H126"/>
  <c r="I126"/>
  <c r="K126"/>
  <c r="L126"/>
  <c r="M126"/>
  <c r="K143"/>
  <c r="N125"/>
  <c r="J125"/>
  <c r="C126"/>
  <c r="K96"/>
  <c r="H365"/>
  <c r="H368"/>
  <c r="J368"/>
  <c r="G96"/>
  <c r="N95"/>
  <c r="J95"/>
  <c r="D69"/>
  <c r="E69"/>
  <c r="G69"/>
  <c r="H69"/>
  <c r="I69"/>
  <c r="K69"/>
  <c r="K357"/>
  <c r="K358"/>
  <c r="L69"/>
  <c r="H94"/>
  <c r="M69"/>
  <c r="C69"/>
  <c r="N68"/>
  <c r="J68"/>
  <c r="F68"/>
  <c r="I358"/>
  <c r="F358"/>
  <c r="J401"/>
  <c r="H401"/>
  <c r="F401"/>
  <c r="M425"/>
  <c r="K425"/>
  <c r="I425"/>
  <c r="G425"/>
  <c r="E425"/>
  <c r="C423"/>
  <c r="I411"/>
  <c r="M411"/>
  <c r="I412"/>
  <c r="M412"/>
  <c r="I410"/>
  <c r="I414"/>
  <c r="J411"/>
  <c r="J412"/>
  <c r="J410"/>
  <c r="J414"/>
  <c r="D411"/>
  <c r="H411"/>
  <c r="D412"/>
  <c r="H412"/>
  <c r="H414"/>
  <c r="D410"/>
  <c r="D414"/>
  <c r="E398"/>
  <c r="D422"/>
  <c r="D425"/>
  <c r="E399"/>
  <c r="D423"/>
  <c r="E397"/>
  <c r="N397"/>
  <c r="N401"/>
  <c r="B398"/>
  <c r="B399"/>
  <c r="B397"/>
  <c r="A398"/>
  <c r="A399"/>
  <c r="A397"/>
  <c r="I271"/>
  <c r="I275"/>
  <c r="F271"/>
  <c r="F275"/>
  <c r="K273"/>
  <c r="H273"/>
  <c r="H275"/>
  <c r="H271"/>
  <c r="K225"/>
  <c r="H225"/>
  <c r="L223"/>
  <c r="T234"/>
  <c r="N223"/>
  <c r="I223"/>
  <c r="Q234"/>
  <c r="K227"/>
  <c r="F223"/>
  <c r="F227"/>
  <c r="H227"/>
  <c r="B221"/>
  <c r="N188"/>
  <c r="N184"/>
  <c r="L182"/>
  <c r="L186"/>
  <c r="N186"/>
  <c r="I182"/>
  <c r="K182"/>
  <c r="F182"/>
  <c r="H182"/>
  <c r="H186"/>
  <c r="B180"/>
  <c r="N119"/>
  <c r="N175"/>
  <c r="H300"/>
  <c r="K300"/>
  <c r="K291"/>
  <c r="H291"/>
  <c r="K282"/>
  <c r="H282"/>
  <c r="K264"/>
  <c r="H264"/>
  <c r="H266"/>
  <c r="F262"/>
  <c r="H262"/>
  <c r="L218"/>
  <c r="N218"/>
  <c r="L209"/>
  <c r="N209"/>
  <c r="L200"/>
  <c r="N200"/>
  <c r="L191"/>
  <c r="N191"/>
  <c r="L164"/>
  <c r="L168"/>
  <c r="N168"/>
  <c r="L155"/>
  <c r="L159"/>
  <c r="N159"/>
  <c r="I280"/>
  <c r="K280"/>
  <c r="K284"/>
  <c r="I289"/>
  <c r="I293"/>
  <c r="I244"/>
  <c r="I248"/>
  <c r="F289"/>
  <c r="F293"/>
  <c r="F244"/>
  <c r="H244"/>
  <c r="H248"/>
  <c r="H218"/>
  <c r="H209"/>
  <c r="H213"/>
  <c r="H200"/>
  <c r="H193"/>
  <c r="H191"/>
  <c r="H195"/>
  <c r="H184"/>
  <c r="H175"/>
  <c r="H173"/>
  <c r="H164"/>
  <c r="H157"/>
  <c r="H155"/>
  <c r="F280"/>
  <c r="F284"/>
  <c r="F37"/>
  <c r="F41"/>
  <c r="K209"/>
  <c r="K229"/>
  <c r="K220"/>
  <c r="K215"/>
  <c r="K211"/>
  <c r="K206"/>
  <c r="K202"/>
  <c r="K200"/>
  <c r="K197"/>
  <c r="K193"/>
  <c r="K188"/>
  <c r="K184"/>
  <c r="K179"/>
  <c r="K170"/>
  <c r="K166"/>
  <c r="K161"/>
  <c r="K157"/>
  <c r="N215"/>
  <c r="N211"/>
  <c r="N206"/>
  <c r="N202"/>
  <c r="N197"/>
  <c r="N193"/>
  <c r="N179"/>
  <c r="N170"/>
  <c r="N166"/>
  <c r="N164"/>
  <c r="N161"/>
  <c r="N157"/>
  <c r="I94"/>
  <c r="I96"/>
  <c r="M94"/>
  <c r="N53"/>
  <c r="J53"/>
  <c r="F40"/>
  <c r="N40"/>
  <c r="J40"/>
  <c r="K54"/>
  <c r="N54"/>
  <c r="G54"/>
  <c r="J54"/>
  <c r="K41"/>
  <c r="G41"/>
  <c r="C41"/>
  <c r="E356"/>
  <c r="E358"/>
  <c r="N65"/>
  <c r="N66"/>
  <c r="N67"/>
  <c r="F213"/>
  <c r="F195"/>
  <c r="F177"/>
  <c r="I213"/>
  <c r="K213"/>
  <c r="I155"/>
  <c r="K155"/>
  <c r="I159"/>
  <c r="K159"/>
  <c r="I164"/>
  <c r="I168"/>
  <c r="K168"/>
  <c r="N50"/>
  <c r="F159"/>
  <c r="J119"/>
  <c r="J117"/>
  <c r="F121"/>
  <c r="J121"/>
  <c r="J67"/>
  <c r="J66"/>
  <c r="J65"/>
  <c r="J69"/>
  <c r="L358"/>
  <c r="F134"/>
  <c r="H134"/>
  <c r="F135"/>
  <c r="J135"/>
  <c r="L135"/>
  <c r="F136"/>
  <c r="H136"/>
  <c r="J136"/>
  <c r="L136"/>
  <c r="F137"/>
  <c r="J137"/>
  <c r="L137"/>
  <c r="F138"/>
  <c r="H138"/>
  <c r="F139"/>
  <c r="H139"/>
  <c r="J139"/>
  <c r="L139"/>
  <c r="F141"/>
  <c r="J141"/>
  <c r="L141"/>
  <c r="G134"/>
  <c r="K134"/>
  <c r="G135"/>
  <c r="G143"/>
  <c r="K135"/>
  <c r="G136"/>
  <c r="K136"/>
  <c r="G137"/>
  <c r="K137"/>
  <c r="G138"/>
  <c r="K138"/>
  <c r="G139"/>
  <c r="K139"/>
  <c r="G141"/>
  <c r="K141"/>
  <c r="F140"/>
  <c r="J140"/>
  <c r="L140"/>
  <c r="G140"/>
  <c r="K140"/>
  <c r="N124"/>
  <c r="J124"/>
  <c r="F124"/>
  <c r="N123"/>
  <c r="J123"/>
  <c r="F123"/>
  <c r="N122"/>
  <c r="J122"/>
  <c r="F122"/>
  <c r="N121"/>
  <c r="N120"/>
  <c r="J120"/>
  <c r="F120"/>
  <c r="F119"/>
  <c r="N118"/>
  <c r="J118"/>
  <c r="F118"/>
  <c r="F126"/>
  <c r="N117"/>
  <c r="F117"/>
  <c r="N116"/>
  <c r="N126"/>
  <c r="J116"/>
  <c r="J126"/>
  <c r="F116"/>
  <c r="L92"/>
  <c r="J93"/>
  <c r="M93"/>
  <c r="F67"/>
  <c r="F66"/>
  <c r="F65"/>
  <c r="C397"/>
  <c r="N52"/>
  <c r="J52"/>
  <c r="N51"/>
  <c r="J51"/>
  <c r="N39"/>
  <c r="J39"/>
  <c r="F39"/>
  <c r="N38"/>
  <c r="J38"/>
  <c r="F38"/>
  <c r="N37"/>
  <c r="N41"/>
  <c r="J37"/>
  <c r="J41"/>
  <c r="J50"/>
  <c r="M92"/>
  <c r="M96"/>
  <c r="J92"/>
  <c r="L93"/>
  <c r="N93"/>
  <c r="H280"/>
  <c r="H284"/>
  <c r="F253"/>
  <c r="F257"/>
  <c r="I262"/>
  <c r="K262"/>
  <c r="K266"/>
  <c r="I266"/>
  <c r="I284"/>
  <c r="K244"/>
  <c r="K248"/>
  <c r="I298"/>
  <c r="K298"/>
  <c r="K302"/>
  <c r="H140"/>
  <c r="I253"/>
  <c r="I257"/>
  <c r="F298"/>
  <c r="H298"/>
  <c r="H302"/>
  <c r="F302"/>
  <c r="H137"/>
  <c r="K223"/>
  <c r="H253"/>
  <c r="H257"/>
  <c r="L195"/>
  <c r="N195"/>
  <c r="F307"/>
  <c r="H307"/>
  <c r="H141"/>
  <c r="H223"/>
  <c r="E365"/>
  <c r="G365"/>
  <c r="E368"/>
  <c r="G368"/>
  <c r="K164"/>
  <c r="N399"/>
  <c r="H410"/>
  <c r="N398"/>
  <c r="D421"/>
  <c r="G356"/>
  <c r="G358"/>
  <c r="F266"/>
  <c r="I307"/>
  <c r="K307"/>
  <c r="L213"/>
  <c r="N213"/>
  <c r="F143"/>
  <c r="J138"/>
  <c r="L138"/>
  <c r="N92"/>
  <c r="H177"/>
  <c r="H159"/>
  <c r="E401"/>
  <c r="K271"/>
  <c r="K275"/>
  <c r="F248"/>
  <c r="N182"/>
  <c r="I186"/>
  <c r="K186"/>
  <c r="N155"/>
  <c r="J365"/>
  <c r="N69"/>
  <c r="M357"/>
  <c r="M358"/>
  <c r="M410"/>
  <c r="C421"/>
  <c r="C425"/>
  <c r="C401"/>
  <c r="H96"/>
  <c r="L94"/>
  <c r="J94"/>
  <c r="J96"/>
  <c r="Q229"/>
  <c r="H289"/>
  <c r="H293"/>
  <c r="F186"/>
  <c r="J357"/>
  <c r="J358"/>
  <c r="F69"/>
  <c r="I195"/>
  <c r="K195"/>
  <c r="L204"/>
  <c r="N204"/>
  <c r="K173"/>
  <c r="K253"/>
  <c r="K257"/>
  <c r="J134"/>
  <c r="H135"/>
  <c r="H143"/>
  <c r="I302"/>
  <c r="K289"/>
  <c r="K293"/>
  <c r="N94"/>
  <c r="N96"/>
  <c r="L96"/>
  <c r="L134"/>
  <c r="L143"/>
  <c r="J143"/>
</calcChain>
</file>

<file path=xl/sharedStrings.xml><?xml version="1.0" encoding="utf-8"?>
<sst xmlns="http://schemas.openxmlformats.org/spreadsheetml/2006/main" count="832" uniqueCount="269">
  <si>
    <t>ЗАТВЕРДЖЕНО</t>
  </si>
  <si>
    <t>Наказ Міністерства фінансів України</t>
  </si>
  <si>
    <t>17 липня 2015 року N 648</t>
  </si>
  <si>
    <t>Код</t>
  </si>
  <si>
    <t>Найменування</t>
  </si>
  <si>
    <t>ний фонд</t>
  </si>
  <si>
    <t>у т. ч. бюджет розвитку</t>
  </si>
  <si>
    <t>разом</t>
  </si>
  <si>
    <t>Надходження із загального фонду бюджету</t>
  </si>
  <si>
    <t>Х</t>
  </si>
  <si>
    <t>(3 + 4)</t>
  </si>
  <si>
    <t>(7 + 8)</t>
  </si>
  <si>
    <t>(11 + 12)</t>
  </si>
  <si>
    <t>Показники</t>
  </si>
  <si>
    <t>Одиниця виміру</t>
  </si>
  <si>
    <t>Джерело інформації</t>
  </si>
  <si>
    <t>затрат</t>
  </si>
  <si>
    <t>продукту</t>
  </si>
  <si>
    <t>ефективності</t>
  </si>
  <si>
    <t>якості</t>
  </si>
  <si>
    <t>загальний фонд</t>
  </si>
  <si>
    <t>спеціальний фонд</t>
  </si>
  <si>
    <t>Категорії працівників</t>
  </si>
  <si>
    <t>но зайняті</t>
  </si>
  <si>
    <t>Коли та яким документом затверджена</t>
  </si>
  <si>
    <t>Затверджено з урахуванням змін</t>
  </si>
  <si>
    <t>Касові видатки / надання кредитів</t>
  </si>
  <si>
    <t>Погашено кредиторську заборгованість за рахунок коштів</t>
  </si>
  <si>
    <t>ного фонду</t>
  </si>
  <si>
    <t>затверджені призначення</t>
  </si>
  <si>
    <t>планується погасити кредиторську заборгованість за рахунок коштів</t>
  </si>
  <si>
    <t>очікуваний обсяг взяття поточних зобов'язань</t>
  </si>
  <si>
    <t>граничний обсяг</t>
  </si>
  <si>
    <t>_________________________________________________________________________________________________________</t>
  </si>
  <si>
    <t>(підпис)</t>
  </si>
  <si>
    <t>спеціаль-ний фонд</t>
  </si>
  <si>
    <t>N з/п</t>
  </si>
  <si>
    <t>Причини виникнення заборгованості</t>
  </si>
  <si>
    <t>Вжиті заходи щодо погашення заборгованості</t>
  </si>
  <si>
    <t>2020 рік</t>
  </si>
  <si>
    <t>2019 рік (проект)</t>
  </si>
  <si>
    <t>2021 рік</t>
  </si>
  <si>
    <t xml:space="preserve"> фонд</t>
  </si>
  <si>
    <t>затверджено</t>
  </si>
  <si>
    <t>фактично зайняті</t>
  </si>
  <si>
    <t>загального фонду</t>
  </si>
  <si>
    <t>( грн)</t>
  </si>
  <si>
    <t>(3+4)</t>
  </si>
  <si>
    <t>(7+8)</t>
  </si>
  <si>
    <t>(11+12)</t>
  </si>
  <si>
    <t>УСЬОГО</t>
  </si>
  <si>
    <t>(грн)</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</si>
  <si>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</si>
  <si>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</si>
  <si>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</si>
  <si>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 з/п</t>
  </si>
  <si>
    <t xml:space="preserve">Напрями використання бюджетних коштів
</t>
  </si>
  <si>
    <t>Напрями використання бюджетних коштів</t>
  </si>
  <si>
    <t>разом  (5+6)</t>
  </si>
  <si>
    <t>разом  (8+9)</t>
  </si>
  <si>
    <t>разом  (11+12)</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</si>
  <si>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</si>
  <si>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</si>
  <si>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</si>
  <si>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Найменування місцевої/регіональної програми</t>
  </si>
  <si>
    <t>разом (4+5)</t>
  </si>
  <si>
    <t>разом (7+8)</t>
  </si>
  <si>
    <t>разом (10+11)</t>
  </si>
  <si>
    <t xml:space="preserve">Наймену-
вання об'єкта відповідно до проектно-
кошторисної документації
</t>
  </si>
  <si>
    <t xml:space="preserve">Строк реалізації об'єкта (рік початку і завершення)
</t>
  </si>
  <si>
    <t>Загальна вартість об'єкта</t>
  </si>
  <si>
    <t xml:space="preserve">спеціальний фонд
(бюджет розвитку)
</t>
  </si>
  <si>
    <t>рівень будівельної готовності об'єкта на кінець бюджетного періоду, %</t>
  </si>
  <si>
    <t>спеціального фонду</t>
  </si>
  <si>
    <t>Зміна кредиторської заборгованості                                       (6-5)</t>
  </si>
  <si>
    <t>Бюджетні зобов'язан-ня (4+6)</t>
  </si>
  <si>
    <t>Код Економічної класифікації видатків бюджету / код Класифікації кредитування бюджету</t>
  </si>
  <si>
    <t xml:space="preserve"> (грн)</t>
  </si>
  <si>
    <t>(3-5)</t>
  </si>
  <si>
    <t>(4-5-6)</t>
  </si>
  <si>
    <t>(головний розпорядник бюджетних коштів)</t>
  </si>
  <si>
    <t>...</t>
  </si>
  <si>
    <t>Предмети, матеріали, обладнання та інвентар</t>
  </si>
  <si>
    <t>Оплата послуг (крім комунальних)</t>
  </si>
  <si>
    <t>Інші виплати населенню</t>
  </si>
  <si>
    <t>Обсяг бюджетних коштів</t>
  </si>
  <si>
    <t>Кількість дітей з інвалідністю</t>
  </si>
  <si>
    <t>Вартість подарунку</t>
  </si>
  <si>
    <t xml:space="preserve">Процент охоплення відповідного контингенту </t>
  </si>
  <si>
    <t>витрати на надання компенсації власникам автостоянок</t>
  </si>
  <si>
    <t>Кількість осіб з інвалідністю, які звернулись за місцем на автостоянці</t>
  </si>
  <si>
    <t>вартість місця на автостоянці в день</t>
  </si>
  <si>
    <t xml:space="preserve">Витрати на надання  пільг на придбання твердого палива та скрапленого газу </t>
  </si>
  <si>
    <t xml:space="preserve">Кількість отримувачів пільг з придбання твердого палива та скрапленого газу </t>
  </si>
  <si>
    <t xml:space="preserve">Середній розмір витрат на надання пільг на придбання твердого палива та скрапленого газу </t>
  </si>
  <si>
    <t>Питома вага відшкодованих послуг до нарахованих</t>
  </si>
  <si>
    <t>Витрати на надання матеріальної допомоги мешканцям району</t>
  </si>
  <si>
    <t>Кількість отримувачів матеріальної допомоги мешканцям району</t>
  </si>
  <si>
    <t xml:space="preserve">Середній розмір витрат на надання матеріальної допомоги мешканцям району (сума витрат поділена на кількість осіб) </t>
  </si>
  <si>
    <t>Питома вага відшкодованих витрат до нарахованих</t>
  </si>
  <si>
    <t>Витрати на надання матеріальної допомоги на поховання</t>
  </si>
  <si>
    <t>Кількість отримувачів матеріальної допомоги на поховання</t>
  </si>
  <si>
    <t>Середній розмір витрат на надання матеріальної допомоги на поховання (сума нарахованої матеріальної допомоги поділена на кількість отримувачів)</t>
  </si>
  <si>
    <t>питома вага відшкодованих витрат до нарахованих</t>
  </si>
  <si>
    <t>Витрати на надання матеріальної допомоги дітям, хворим на злоякісні новоутворення</t>
  </si>
  <si>
    <t>кількість отримувачів матеріальної допомоги</t>
  </si>
  <si>
    <t>середній розмір витрат на надання матеріальної допомоги</t>
  </si>
  <si>
    <t>обсяг бюджетних коштів</t>
  </si>
  <si>
    <t>кількість дітей, батьки яких загинули під час АТО</t>
  </si>
  <si>
    <t>Процент охоплення</t>
  </si>
  <si>
    <t xml:space="preserve">Витрати на проведення заходів </t>
  </si>
  <si>
    <t>Кількість  заходів до пам’ятних дат та подій соціального спрямування</t>
  </si>
  <si>
    <t>Середні витрати на проведення одного заходу</t>
  </si>
  <si>
    <t>Забезпечення проведення заходів</t>
  </si>
  <si>
    <t>Осіб</t>
  </si>
  <si>
    <t>Грн.</t>
  </si>
  <si>
    <t>Розрахунковий показник</t>
  </si>
  <si>
    <t>%</t>
  </si>
  <si>
    <t>Згідно поданих заяв</t>
  </si>
  <si>
    <t>Форма Т2а</t>
  </si>
  <si>
    <t>грн./домогосподарство</t>
  </si>
  <si>
    <t xml:space="preserve">                    Розрахунковий показник              (сума нарахованих пільг)/(кількість пільговиків)</t>
  </si>
  <si>
    <t>грн./особу</t>
  </si>
  <si>
    <t>Списки КУ «Центр первинної медико-санітарної допомоги №4 «Криворізької міської ради, КУ «Центр первинної медико-санітарної допомоги №5»</t>
  </si>
  <si>
    <t>Грн./особу</t>
  </si>
  <si>
    <t xml:space="preserve">             Розрахунковий роказник              (кількість дітей, які отримали подарунки)/(кількість дітей , яким призначена допомога по інвалідності)</t>
  </si>
  <si>
    <t>Завдання 5                                                Надання матеріальної допомоги на поховання</t>
  </si>
  <si>
    <t>Завдання 6                                                 Надання матеріальної допомоги дітям, хворим на злоякісні новоутворення</t>
  </si>
  <si>
    <t xml:space="preserve"> Грн.</t>
  </si>
  <si>
    <t xml:space="preserve">                  Розрахунковий показник                     (кількість осіб з інвалідністю, які звернулись)/(кількість осіб з інвалідністю, яким виплачена компенсація)</t>
  </si>
  <si>
    <t xml:space="preserve">                Розрахунковий показник                    (кількість дітей, які отримали подарунки)</t>
  </si>
  <si>
    <t>од.</t>
  </si>
  <si>
    <t xml:space="preserve"> </t>
  </si>
  <si>
    <t>Повернення кредитів до бюджету</t>
  </si>
  <si>
    <r>
      <t xml:space="preserve">Завдання 5 </t>
    </r>
    <r>
      <rPr>
        <sz val="12"/>
        <color indexed="8"/>
        <rFont val="Times New Roman"/>
        <family val="1"/>
        <charset val="204"/>
      </rPr>
      <t xml:space="preserve">                                    Надання матеріальної допомоги на поховання</t>
    </r>
  </si>
  <si>
    <r>
      <t xml:space="preserve">Завдання 6 </t>
    </r>
    <r>
      <rPr>
        <sz val="12"/>
        <color indexed="8"/>
        <rFont val="Times New Roman"/>
        <family val="1"/>
        <charset val="204"/>
      </rPr>
      <t xml:space="preserve">                                    Надання матеріальної допомоги дітям, хворим на злоякісні новоутворення</t>
    </r>
  </si>
  <si>
    <r>
      <rPr>
        <b/>
        <sz val="12"/>
        <color indexed="8"/>
        <rFont val="Times New Roman"/>
        <family val="1"/>
        <charset val="204"/>
      </rPr>
      <t xml:space="preserve">Завдання 5  </t>
    </r>
    <r>
      <rPr>
        <sz val="12"/>
        <color indexed="8"/>
        <rFont val="Times New Roman"/>
        <family val="1"/>
        <charset val="204"/>
      </rPr>
      <t xml:space="preserve">                                                                                         Надання матеріальної допомоги на поховання</t>
    </r>
  </si>
  <si>
    <t>2.</t>
  </si>
  <si>
    <t>3.</t>
  </si>
  <si>
    <t>4.</t>
  </si>
  <si>
    <t>5.</t>
  </si>
  <si>
    <t>6.</t>
  </si>
  <si>
    <t>7.</t>
  </si>
  <si>
    <t>8.</t>
  </si>
  <si>
    <t>1.</t>
  </si>
  <si>
    <t>9.</t>
  </si>
  <si>
    <t>Завдання 8                                                   Оплата послуг (крім комунальних)</t>
  </si>
  <si>
    <t>1) мета бюджетної програми, строки її реалізації;</t>
  </si>
  <si>
    <t>2) завдання бюджетної програми;</t>
  </si>
  <si>
    <t>3) підстави реалізації бюджетної програми.</t>
  </si>
  <si>
    <t>5. Надходження для виконання бюджетної програми:</t>
  </si>
  <si>
    <t>(у редакції наказів Міністерства фінансів</t>
  </si>
  <si>
    <t>8. Результативні показники бюджетної програми:</t>
  </si>
  <si>
    <t>11. Місцеві/регіональні програми, які виконуються в межах бюджетної програми:</t>
  </si>
  <si>
    <t>Начальник відділу бухгалтерського обліку-головний бухгалтер</t>
  </si>
  <si>
    <t>Начальник управління праці та соціального захисту населення</t>
  </si>
  <si>
    <r>
      <t xml:space="preserve"> Завдання 6 </t>
    </r>
    <r>
      <rPr>
        <sz val="12"/>
        <color indexed="8"/>
        <rFont val="Times New Roman"/>
        <family val="1"/>
        <charset val="204"/>
      </rPr>
      <t xml:space="preserve">                                        Надання матеріальної допомоги дітям, хворим на злоякісні новоутворення</t>
    </r>
  </si>
  <si>
    <t>України від 17 липня 2018 року N 617)</t>
  </si>
  <si>
    <t>(0) (8)</t>
  </si>
  <si>
    <r>
      <t xml:space="preserve">1. </t>
    </r>
    <r>
      <rPr>
        <b/>
        <u/>
        <sz val="12"/>
        <color indexed="8"/>
        <rFont val="Times New Roman"/>
        <family val="1"/>
        <charset val="204"/>
      </rPr>
      <t xml:space="preserve">Управління праці та соціального захисту населення виконкому Саксаганської районної у місті ради                 </t>
    </r>
    <r>
      <rPr>
        <b/>
        <sz val="12"/>
        <color indexed="8"/>
        <rFont val="Times New Roman"/>
        <family val="1"/>
        <charset val="204"/>
      </rPr>
      <t xml:space="preserve">                                                                                          </t>
    </r>
  </si>
  <si>
    <t xml:space="preserve">                                                                                                                     (код Типової відомчої класифікації видатків та кредитування місцевого бюджету)      </t>
  </si>
  <si>
    <t xml:space="preserve">                                   (найменування головного розпорядника коштів місцевого бюджету)                                                                                       </t>
  </si>
  <si>
    <t>код за ЄДРПОУ</t>
  </si>
  <si>
    <t>(0) (8) (1)</t>
  </si>
  <si>
    <t xml:space="preserve">                                              (найменування відповідального виконавця)                                                                                                                             </t>
  </si>
  <si>
    <t xml:space="preserve">                                                                                                                     (код Типової відомчої класифікації видатків та кредитування місцевого бюджету та номер в системі головного розпорядника коштів)      </t>
  </si>
  <si>
    <t>Власні надходження бюджетних установ (розписати за видами надходжень)</t>
  </si>
  <si>
    <t>Інші надходження спеціального фонду (розписати за видами надходжень)</t>
  </si>
  <si>
    <t>2022 рік (прогноз)</t>
  </si>
  <si>
    <t>у тому  числі бюджет розвитку</t>
  </si>
  <si>
    <r>
      <t xml:space="preserve">Завдання 1 </t>
    </r>
    <r>
      <rPr>
        <sz val="12"/>
        <rFont val="Times New Roman"/>
        <family val="1"/>
        <charset val="204"/>
      </rPr>
      <t xml:space="preserve">                                    Придбання  подарунків для дітей з інвалідністю до новорічних свят</t>
    </r>
  </si>
  <si>
    <r>
      <t xml:space="preserve">Завдання 7                                  </t>
    </r>
    <r>
      <rPr>
        <sz val="12"/>
        <color indexed="8"/>
        <rFont val="Times New Roman"/>
        <family val="1"/>
        <charset val="204"/>
      </rPr>
      <t>Придбання новорічних подарунків дітям, батьки  яких загинули під час проведення антитерористичної операції</t>
    </r>
  </si>
  <si>
    <r>
      <t>Завдання 8</t>
    </r>
    <r>
      <rPr>
        <sz val="12"/>
        <color indexed="8"/>
        <rFont val="Times New Roman"/>
        <family val="1"/>
        <charset val="204"/>
      </rPr>
      <t xml:space="preserve">                                   Оплата послуг (крім комунальних)</t>
    </r>
  </si>
  <si>
    <r>
      <t xml:space="preserve">Завдання 7                                                                                    </t>
    </r>
    <r>
      <rPr>
        <sz val="12"/>
        <color indexed="8"/>
        <rFont val="Times New Roman"/>
        <family val="1"/>
        <charset val="204"/>
      </rPr>
      <t>Придбання новорічних подарунків дітям, батьки  яких загинули під час проведення антитерористичної операції</t>
    </r>
  </si>
  <si>
    <r>
      <t>Завдання 8</t>
    </r>
    <r>
      <rPr>
        <sz val="12"/>
        <color indexed="8"/>
        <rFont val="Times New Roman"/>
        <family val="1"/>
        <charset val="204"/>
      </rPr>
      <t xml:space="preserve">                                                                                           Оплата послуг (крім комунальних)</t>
    </r>
  </si>
  <si>
    <r>
      <t>Завдання 1</t>
    </r>
    <r>
      <rPr>
        <b/>
        <i/>
        <sz val="12"/>
        <rFont val="Times New Roman"/>
        <family val="1"/>
        <charset val="204"/>
      </rPr>
      <t xml:space="preserve"> </t>
    </r>
    <r>
      <rPr>
        <sz val="12"/>
        <rFont val="Times New Roman"/>
        <family val="1"/>
        <charset val="204"/>
      </rPr>
      <t xml:space="preserve">                                                                                Придбання  подарунків для дітей з інвалідністю до новорічних свят</t>
    </r>
  </si>
  <si>
    <t>Завдання 1                                                      Придбання  подарунків для дітей з інвалідністю до новорічних свят</t>
  </si>
  <si>
    <t>Завдання 7                                       Придбання новорічних подарунків дітям, батьки  яких загинули під час проведення антитерористичної операції</t>
  </si>
  <si>
    <t>6. Витрати за кодами Економічної класифікації видатків / Класифікації кредитування бюджету:</t>
  </si>
  <si>
    <t>2022 рік</t>
  </si>
  <si>
    <t>Кредиторська заборгованість на 01.01.2019</t>
  </si>
  <si>
    <t>кредиторська заборгованість на 01.01.2019</t>
  </si>
  <si>
    <t>можлива кредиторська заборгованість на 01.01.2020</t>
  </si>
  <si>
    <t>Дебіторська заборгованість на 01.01.2019</t>
  </si>
  <si>
    <t>(код Типової програмної класифікації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</si>
  <si>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</si>
  <si>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r>
      <t>2.</t>
    </r>
    <r>
      <rPr>
        <b/>
        <u/>
        <sz val="12"/>
        <color indexed="8"/>
        <rFont val="Times New Roman"/>
        <family val="1"/>
        <charset val="204"/>
      </rPr>
      <t xml:space="preserve"> Управління праці та соціального захисту населення виконкому Саксаганської районної у місті ради                 </t>
    </r>
  </si>
  <si>
    <t xml:space="preserve">(код Програмної класифікації видатків та кредитування місцевого бюджету)      </t>
  </si>
  <si>
    <t>(код Функціональної  класифікації видатків та кредитування  бюджету)</t>
  </si>
  <si>
    <t xml:space="preserve">(код бюджету) </t>
  </si>
  <si>
    <t xml:space="preserve">Інші заходи у сфері соціального захисту та соціального забезпечення   </t>
  </si>
  <si>
    <t>ASOPD</t>
  </si>
  <si>
    <t>Рішення XXXVI сесії VII скликання Саксаганської районної у місті ради № 340 від 29  листопада 2019 року</t>
  </si>
  <si>
    <t>081</t>
  </si>
  <si>
    <t>(прізвище та ініціали)</t>
  </si>
  <si>
    <t>Гугуєва С. В.</t>
  </si>
  <si>
    <t>Пономаренко Г. А.</t>
  </si>
  <si>
    <t>05411280</t>
  </si>
  <si>
    <r>
      <t xml:space="preserve">Завдання 9                                        </t>
    </r>
    <r>
      <rPr>
        <sz val="12"/>
        <color indexed="8"/>
        <rFont val="Times New Roman"/>
        <family val="1"/>
        <charset val="204"/>
      </rPr>
      <t>Надання матеріальної допомоги мешканцям району</t>
    </r>
  </si>
  <si>
    <r>
      <t>Завдання 4</t>
    </r>
    <r>
      <rPr>
        <sz val="12"/>
        <color indexed="8"/>
        <rFont val="Times New Roman"/>
        <family val="1"/>
        <charset val="204"/>
      </rPr>
      <t xml:space="preserve">                                    Забезпечення проведення заходів до пам’ятних дат та подій соціального спрямування</t>
    </r>
  </si>
  <si>
    <r>
      <t xml:space="preserve">Завдання 3 </t>
    </r>
    <r>
      <rPr>
        <sz val="12"/>
        <color indexed="8"/>
        <rFont val="Times New Roman"/>
        <family val="1"/>
        <charset val="204"/>
      </rPr>
      <t xml:space="preserve">                                    Адресна допомога  на придбання другої тонни твердого палива та другого балону скрапленого газу особам, які відповідно до  чинного законодавства мають право на знижку його вартості</t>
    </r>
  </si>
  <si>
    <r>
      <rPr>
        <b/>
        <sz val="12"/>
        <color indexed="8"/>
        <rFont val="Times New Roman"/>
        <family val="1"/>
        <charset val="204"/>
      </rPr>
      <t xml:space="preserve">Завдання 2    </t>
    </r>
    <r>
      <rPr>
        <b/>
        <sz val="12"/>
        <color indexed="8"/>
        <rFont val="Times New Roman"/>
        <family val="1"/>
        <charset val="204"/>
      </rPr>
      <t xml:space="preserve">                         </t>
    </r>
    <r>
      <rPr>
        <sz val="12"/>
        <color indexed="8"/>
        <rFont val="Times New Roman"/>
        <family val="1"/>
        <charset val="204"/>
      </rPr>
      <t>Компенсаційні виплати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t>
    </r>
  </si>
  <si>
    <t>Завдання 4                                        Забезпечення проведення заходів до пам'ятних дат та подій соціального спрямування</t>
  </si>
  <si>
    <t>Завдання 2                                                      Компенсаційні виплати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t>
  </si>
  <si>
    <t>Завдання 3                                                  Адресна допомога  на придбання другої тонни твердого палива та другого балону скрапленого газу особам, які відповідно до  чинного законодавства мають право на знижку його вартості</t>
  </si>
  <si>
    <t>Завдання 3                                                   Надання адресної допомоги  на придбання другої тонни твердого палива та другого балону скрапленого газу особам, які згідно чинного законодавства мають право на знижку його вартості</t>
  </si>
  <si>
    <t>Завдання 7                                           Придбання новорічних подарунків дітям, батьки  яких загинули під час проведення антитерористичної операції</t>
  </si>
  <si>
    <t>кількість дітей, батьки яких загинули під час проведення АТО</t>
  </si>
  <si>
    <t>"Про затвердження Програми соціального захисту окремих категорій мешканців Саксаганського району на 2020-2022 роки"</t>
  </si>
  <si>
    <r>
      <t xml:space="preserve">Завдання 3 </t>
    </r>
    <r>
      <rPr>
        <sz val="12"/>
        <color indexed="8"/>
        <rFont val="Times New Roman"/>
        <family val="1"/>
        <charset val="204"/>
      </rPr>
      <t xml:space="preserve">                                                                                         Адресна допомога  на придбання другої тонни твердого палива та другого балону скрапленого газу особам, які відповідно до  чинного законодавства мають право на знижку його вартості</t>
    </r>
  </si>
  <si>
    <t xml:space="preserve">"Про затвердження Програми соціального захисту окремих категорій мешканців Саксаганського району на 2017-2019 роки".                                    </t>
  </si>
  <si>
    <t xml:space="preserve">Рішення IX сесії VII скликання Саксаганської районної у місті ради № 108 від 23 грудня 2016 року.                                                          </t>
  </si>
  <si>
    <t xml:space="preserve">                                                              Рішення XXXVI сесії VII скликання Саксаганської районної у місті ради № 340 від 29  листопада 2019 року               </t>
  </si>
  <si>
    <t>4. Мета та завдання бюджетної програми на 2021-2023 роки.</t>
  </si>
  <si>
    <t>2019 рік (звіт)</t>
  </si>
  <si>
    <t>1) надходження для виконання бюджетної програми у 2019 - 2021 роках:</t>
  </si>
  <si>
    <t>2021 рік (проєкт)</t>
  </si>
  <si>
    <t>2020 рік (затверджено)</t>
  </si>
  <si>
    <t>2023 рік (прогноз)</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</si>
  <si>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</si>
  <si>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</si>
  <si>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</si>
  <si>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</si>
  <si>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1) витрати за напрямами використання бюджетних коштів у 2019 - 2021 роках:</t>
  </si>
  <si>
    <t>2) витрати за напрямами використання бюджетних коштів у 2022 - 2023 роках:</t>
  </si>
  <si>
    <t>1) результативні показники бюджетної програми  у 2019 - 2021 роках:</t>
  </si>
  <si>
    <t>Інші поточні видатки</t>
  </si>
  <si>
    <r>
      <rPr>
        <b/>
        <sz val="12"/>
        <color indexed="8"/>
        <rFont val="Times New Roman"/>
        <family val="1"/>
        <charset val="204"/>
      </rPr>
      <t xml:space="preserve">Завдання 4 </t>
    </r>
    <r>
      <rPr>
        <sz val="12"/>
        <color indexed="8"/>
        <rFont val="Times New Roman"/>
        <family val="1"/>
        <charset val="204"/>
      </rPr>
      <t xml:space="preserve">                                   Забезпечення проведення заходів до пам’ятних дат та подій соціального спрямування</t>
    </r>
  </si>
  <si>
    <t>10.</t>
  </si>
  <si>
    <t>Обсяг бюджетних коштів на оплату компенсації моральної шкоди в безспірному порядку</t>
  </si>
  <si>
    <t>2) результативні показники бюджетної програми  у 2022 - 2023 роках:</t>
  </si>
  <si>
    <t>2023 рік</t>
  </si>
  <si>
    <t>1) місцеві/регіональні програми, які виконуються в межах бюджетної програми  у 2019 - 2021 роках:</t>
  </si>
  <si>
    <t>2) місцеві/регіональні програми, які виконуються в межах бюджетної програми/підпрограми  у 2022 - 2023 роках:</t>
  </si>
  <si>
    <t>12. Об'єкти, які виконуються в межах бюджетної програми/підпрограми за рахунок коштів бюджету розвитку у 2019 - 2023 роках:</t>
  </si>
  <si>
    <t>14. Бюджетні зобов'язання у 2019 - 2021 роках</t>
  </si>
  <si>
    <t>1) кредиторська заборгованість місцевого бюджету  у 2019  році:</t>
  </si>
  <si>
    <t>Кредиторська заборгованість на 01.01.2020</t>
  </si>
  <si>
    <t>2) кредиторська заборгованість  місцевого бюджету у 2020 - 2021 роках</t>
  </si>
  <si>
    <t>очікуваний обсяг взяття поточних зобов'язань   (8-10)</t>
  </si>
  <si>
    <t>3) дебіторська заборгованість у 2019 - 2021  роках</t>
  </si>
  <si>
    <t>Дебіторська заборгованість на 01.01.2020</t>
  </si>
  <si>
    <t>Очікувана дебіторська заборгованість на 01.01.2021</t>
  </si>
  <si>
    <t>4) аналіз управління бюджетними зобов'язаннями та пропозиції щодо упорядкування бюджетних зобов'язань у 2020 році:</t>
  </si>
  <si>
    <t>15. Підстави та обґрунтування видатків спеціального фонду на 2020 рік та на 2021 - 2023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</si>
  <si>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r>
      <t xml:space="preserve">Завдання 10                                       </t>
    </r>
    <r>
      <rPr>
        <sz val="12"/>
        <color indexed="8"/>
        <rFont val="Times New Roman"/>
        <family val="1"/>
        <charset val="204"/>
      </rPr>
      <t xml:space="preserve"> Оплата компенсації моральної шкоди в безспірному порядку</t>
    </r>
  </si>
  <si>
    <t xml:space="preserve">    Розрахунковий показник        (сума нарахованих пільг)/(кількість пільговиків)</t>
  </si>
  <si>
    <t>На 2021 рік заплановано надання  адресної допомоги на придбання  додаткової тонни твердого палива 2 домогосподарствам на загальну суму 2 962,00 грн., придбання подарунків до новорічних свят для 580 дітей з інвалідністю до новорічних свят на загальну суму 63 800,00 грн. та придбання новорічних подарунків 18  дітям, батьки яких загинули під час  проведення АТО  на суму 1 980,00 грн. Надання матеріальної допомоги на поховання заплановано 27 громадянам на суму 9 169,00 грн., надання компенсаційних виплат  2 власникам автостоянок вартості послуг на загальну  суму 18 250,00 грн.,  22 дітям, хворим на злоякісні новоутворення планується надати матеріальну допомогу на суму 528 000 грн., 5 025,00 грн. планується використати  для проведення 2 заходів до пам'ятних дат та подій соціального спрямування - з нагоди Міжнародного Дня людей похилого віку та Дня ветерана, а також Дня пам'яті жертв Голодомору, 50,00 грн. заплановано на оплату поштових видатків поштовим відділенням за надані послуги.</t>
  </si>
  <si>
    <t>З урахуванням індексу інфляції 6,2 на 2022 рік заплановано: надання адресної допомоги окремим категоріям мешканців міста на придбання додаткової тонни твердого палива 2 особам на суму 3 146,00 грн., придбання  подарунків до новорічних свят для 580 дітей з інвалідністю на загальну суму 67 860,00 грн. та придбання новорічних подарунків   18  дітям, батьки яких загинули під час проведення антитерористичної операції  на суму 2 106,00 грн., надання матеріальної допомоги на поховання 27 громадянам на суму 9 747,00 грн.,  надання компенсаційних виплат  2 власникам автостоянок на суму 19 710,00 грн.,  надання матеріальної допомоги 22 дітям, хворим на злоякісні новоутворення на суму 528 000,00 грн., оплату послуг (крім комунальних) -50,00 грн., для забезпечення проведення заходів з нагоди Міжнародного Дня людей похилого віку та Дня ветерана, а також Дня пам'яті жертв Голодомору -   5 341,00 грн.</t>
  </si>
  <si>
    <r>
      <rPr>
        <b/>
        <i/>
        <sz val="11.5"/>
        <color indexed="8"/>
        <rFont val="Times New Roman"/>
        <family val="1"/>
        <charset val="204"/>
      </rPr>
      <t xml:space="preserve">Завдання 2    </t>
    </r>
    <r>
      <rPr>
        <sz val="11.5"/>
        <color indexed="8"/>
        <rFont val="Times New Roman"/>
        <family val="1"/>
        <charset val="204"/>
      </rPr>
      <t xml:space="preserve">                         Компенсаційні виплати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t>
    </r>
  </si>
  <si>
    <r>
      <t>варт</t>
    </r>
    <r>
      <rPr>
        <sz val="11.5"/>
        <color indexed="8"/>
        <rFont val="Calibri"/>
        <family val="2"/>
      </rPr>
      <t>і</t>
    </r>
    <r>
      <rPr>
        <sz val="11.5"/>
        <rFont val="Times New Roman"/>
        <family val="1"/>
        <charset val="204"/>
      </rPr>
      <t>сть подарунку</t>
    </r>
  </si>
  <si>
    <t xml:space="preserve">             Розрахунковий роказник                     (кількість дітей, які отримали подарунки)/(кількість дітей , яким призначена допомога по інвалідності)</t>
  </si>
  <si>
    <t>Завдання 1                                                     Придбання  подарунків для дітей з інвалідністю до новорічних свят</t>
  </si>
  <si>
    <r>
      <t>варт</t>
    </r>
    <r>
      <rPr>
        <sz val="11.5"/>
        <color indexed="8"/>
        <rFont val="Calibri"/>
        <family val="2"/>
      </rPr>
      <t>і</t>
    </r>
    <r>
      <rPr>
        <sz val="11.5"/>
        <rFont val="Times New Roman"/>
        <family val="1"/>
        <charset val="204"/>
      </rPr>
      <t>сть подарунку</t>
    </r>
  </si>
  <si>
    <t xml:space="preserve"> Розрахунковий показник                                       (кількість осіб з інвалідністю, які звернулись)/(кількість осіб з інвалідністю, яким виплачена компенсація)</t>
  </si>
  <si>
    <t>Забезпечення надання додаткової соціальної допомоги незахищеним верствам населення Саксаганського району у 2021-2023 роках</t>
  </si>
  <si>
    <t>Рішення Саксаганської районної у місті ради від 23.12.2016 №108 «Про затвердження Програми соціального захисту окремих категорій мешканців Саксаганського району на 2017-2019 роки» зі змінами;                                                                                                       Рішення Саксаганської районної у місті ради  від  29.11.2019 № 340 «Про  затвердження Програми соціального захисту окремих категорій мешканців Саксаганського району на 2020-2022 роки» зі змінами.</t>
  </si>
  <si>
    <t>Рішення Саксаганської районної у місті ради від 23.12.2016 №108 «Про затвердження Програми соціального захисту окремих категорій мешканців Саксаганського району на 2017-2019 роки» зі змінами</t>
  </si>
  <si>
    <t>Рішення Саксаганської районної у місті ради  від  29.11.2019 № 340 «Про  затвердження Програми соціального захисту окремих категорій мешканців Саксаганського району на 2020-2022 роки» зі змінами.</t>
  </si>
  <si>
    <t xml:space="preserve"> Рішення Криворізької міської ради від 21.12.2016 № 1185 "Про затвердження міжгалузевої комплексної програми "Здоров'я нації" у м. Кривому Розі на 2017-2021 роки" зі змінами</t>
  </si>
  <si>
    <t>Конституція України, Бюджетний кодекс України, закони України: «Про місцеве самоврядування в Україні», «Про звернення громадян», «Про основи соціальної  захищеності осіб з інвалідністю в Україні», «Про статус ветеранів війни, гарантії їх соціального захисту», «Про охорону дитинства»; постанови Кабінету Міністрів України: від 31. 01. 2007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від 25. 05. 2011 № 585 «Про затвердження Порядку надання пільг водіям з інвалідністю, водіям, які перевозять осіб з інвалідністю, у тому числі транспортними засобами, що належать громадським організаціям осіб з інвалідністю, підприємствам, установам, організаціям, які провадять діяльність у сфері соціального захисту населення, на безоплатне паркування і зберігання транспортних засобів» зі змінами; рішення виконкому Криворізької міської ради від 08.05.2013 № 157 «Про затвердження Порядку компенсаційних виплат власникам автостоянок (суб'єктам господарювання) вартості послуг, що надані безкоштовно, зі зберігання транспортних засобів водіям з інвалідністю, водіям, які перевозять осіб з інвалідністю, та громадським організаціям, підприємствам, установам, організаціям, які провадять діяльність у сфері соціального захисту населення, що є власниками транспортних засобів і перевозять осіб з інвалідністю»  зі змінами; міської міжгалузевої комплексної програми «Здоров'я нації» у м. Кривому Розі; рішення Саксаганської районної у місті ради від 25. 05. 2007 № 71 «Про розмір допомоги на поховання деяких категорій мешканців району» зі змінами.</t>
  </si>
  <si>
    <t xml:space="preserve">                    У 2019 році забезпечено надання адресної допомоги окремим категоріям мешканців міста на придбання додаткової тонни твердого палива та додаткового балону скрапленого газу 1 особі на суму 1302 грн., придбання  подарунків для 577 дітей з інвалідністю до новорічних свят на загальну суму 58 854 грн. та 22 дітям, батьки яких загинули під час проведення антитерористичної операції на суму 2 244,00 грн., забезпечено надання матеріальної допомоги на поховання   32 громадянам на суму 10 783 грн., забезпечено надання компенсаційних виплат 2 власникам автостоянок на суму 10 950,00 грн., надано 133 мешканцям району матеріальної допомогу на суму 61 100,00 грн., надано матеріальну  допомогу 21  дитині, хворій на злоякісні новоутворення на суму 252 000 грн., забезпечено проведення  2 заходів до пам'ятних дат  та подій соціального спрямування на суму 4 457,00 грн.</t>
  </si>
  <si>
    <t>Соціальна підтримка окремих категорій громадян, надання адресної допомоги малозабезпеченим верствам населення, підвищення соціальної захищеності мешканців району у 2021-2023 роках</t>
  </si>
  <si>
    <t>Бюджетний запит на 2021 - 2023 роки індивідуальний (Форма 2021-2)</t>
  </si>
  <si>
    <t>У 2020 році заплановано: надання адресної допомоги на придбання  додаткової тонни твердого палива  особам, які відповідно до чинного законодавства мають право на знижку його вартості  на суму 2 750,00 грн. (2 домогосподарствам), придбання  подарунків  до новорічних свят для 580 дітей з інвалідністю  на загальну суму 62 640,00 грн. та придбання новорічних подарунків 22  дітям, батьки яких загинули під час проведення  АТО  на суму 2 376,00 грн., надання матеріальної допомоги на поховання 28 громадянам на суму 9 799,00 грн.,  надання компенсаційних виплат вартості послуг 2 власникам автостоянок  на загальну суму 14 640,00 грн.,  22 дітям, хворим на злоякісні новоутворення планується надати матеріальну допомогу  на суму 518 128,00 грн., 114 грн. заплановано на оплату поштових видатків поштовим відділенням за надані послуги, на проведення 2 заходів до пам'ятних дат та подій соціального спрямування (з нагоди Міжнародного Дня людей похилого віку та Дня ветерана, а також Дня пам'яті жертв Голодомору) затверджено   4 727,00 грн.</t>
  </si>
  <si>
    <t xml:space="preserve">        З урахуванням індексу інфляції 5,3 на 2023 рік заплановано: надання  адресної допомоги  на придбання додаткової тонни твердого палива 2 домогосподарствам на суму 3 314,00 грн., придбання  подарунків до новорічних свят для 580 дітей з інвалідністю на загальну суму 71 340,00 грн. та придбання новорічних подарунків   18  дітям, батьки яких загинули під час проведення антитерористичної операції  на суму 2 214,00 грн., надання матеріальної допомоги на поховання    27 громадянам на суму 10 260,00 грн.,  надання компенсаційних виплат 2 власникам автостоянок вартості послуг, що надані безкоштовно, зі зберігання транспортних засобів осіб з інвалідністю, членів їх сімей, законних представників осіб з інвалідністю і організацій на загальну суму 20 440,00 грн.,  надання матеріальної допомоги 22 дітям, хворим на злоякісні новоутворення на суму 528 000,00 грн., оплату послуг (крім комунальних) -53,00 грн., заплановано забезпечення проведення 2 заходів до пам'ятних дат та подій соціального спрямування (з нагоди Міжнародного дня людей похилого віку та Дня ветерана, а також Дня пам'яті  жертв Голодомору) на загальну суму 5 621,00 грн.</t>
  </si>
  <si>
    <t>13. Аналіз результатів, досягнутих унаслідок використання коштів загального фонду бюджету у 2019 році, очікувані результати у 2020 році, обґрунтування необхідності передбачення видатків / надання кредитів на 2021 - 2023 роки:</t>
  </si>
  <si>
    <t>2) надходження для виконання бюджетної програми у 2022 - 2023 роках:</t>
  </si>
  <si>
    <t>04578606000</t>
  </si>
</sst>
</file>

<file path=xl/styles.xml><?xml version="1.0" encoding="utf-8"?>
<styleSheet xmlns="http://schemas.openxmlformats.org/spreadsheetml/2006/main">
  <numFmts count="1">
    <numFmt numFmtId="180" formatCode="0.0"/>
  </numFmts>
  <fonts count="54">
    <font>
      <sz val="11"/>
      <color theme="1"/>
      <name val="Calibri"/>
      <family val="2"/>
      <scheme val="minor"/>
    </font>
    <font>
      <sz val="11"/>
      <color indexed="8"/>
      <name val="Calibri"/>
      <family val="2"/>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b/>
      <i/>
      <sz val="12"/>
      <color indexed="8"/>
      <name val="Times New Roman"/>
      <family val="1"/>
      <charset val="204"/>
    </font>
    <font>
      <i/>
      <sz val="12"/>
      <color indexed="8"/>
      <name val="Times New Roman"/>
      <family val="1"/>
      <charset val="204"/>
    </font>
    <font>
      <i/>
      <sz val="10"/>
      <color indexed="8"/>
      <name val="Times New Roman"/>
      <family val="1"/>
      <charset val="204"/>
    </font>
    <font>
      <sz val="11"/>
      <color indexed="8"/>
      <name val="Times New Roman"/>
      <family val="1"/>
      <charset val="204"/>
    </font>
    <font>
      <sz val="9"/>
      <color indexed="8"/>
      <name val="Times New Roman"/>
      <family val="1"/>
      <charset val="204"/>
    </font>
    <font>
      <sz val="10.5"/>
      <color indexed="8"/>
      <name val="Times New Roman"/>
      <family val="1"/>
      <charset val="204"/>
    </font>
    <font>
      <b/>
      <sz val="18"/>
      <color indexed="8"/>
      <name val="Times New Roman"/>
      <family val="1"/>
      <charset val="204"/>
    </font>
    <font>
      <sz val="11"/>
      <color indexed="8"/>
      <name val="Times New Roman"/>
      <family val="1"/>
      <charset val="204"/>
    </font>
    <font>
      <i/>
      <sz val="11"/>
      <color indexed="8"/>
      <name val="Times New Roman"/>
      <family val="1"/>
      <charset val="204"/>
    </font>
    <font>
      <sz val="12"/>
      <color indexed="8"/>
      <name val="Calibri"/>
      <family val="2"/>
    </font>
    <font>
      <b/>
      <u/>
      <sz val="12"/>
      <color indexed="8"/>
      <name val="Times New Roman"/>
      <family val="1"/>
      <charset val="204"/>
    </font>
    <font>
      <i/>
      <sz val="11"/>
      <color indexed="8"/>
      <name val="Calibri"/>
      <family val="2"/>
      <charset val="204"/>
    </font>
    <font>
      <sz val="10"/>
      <name val="Times New Roman"/>
      <family val="1"/>
      <charset val="204"/>
    </font>
    <font>
      <sz val="12"/>
      <name val="Times New Roman"/>
      <family val="1"/>
      <charset val="204"/>
    </font>
    <font>
      <sz val="11"/>
      <name val="Times New Roman"/>
      <family val="1"/>
      <charset val="204"/>
    </font>
    <font>
      <b/>
      <sz val="11"/>
      <color indexed="8"/>
      <name val="Times New Roman"/>
      <family val="1"/>
      <charset val="204"/>
    </font>
    <font>
      <sz val="10"/>
      <color indexed="8"/>
      <name val="Calibri"/>
      <family val="2"/>
      <charset val="204"/>
    </font>
    <font>
      <sz val="14"/>
      <color indexed="8"/>
      <name val="Times New Roman"/>
      <family val="1"/>
      <charset val="204"/>
    </font>
    <font>
      <i/>
      <sz val="9"/>
      <color indexed="8"/>
      <name val="Times New Roman"/>
      <family val="1"/>
      <charset val="204"/>
    </font>
    <font>
      <sz val="9"/>
      <color indexed="8"/>
      <name val="Calibri"/>
      <family val="2"/>
    </font>
    <font>
      <b/>
      <i/>
      <sz val="12"/>
      <name val="Times New Roman"/>
      <family val="1"/>
      <charset val="204"/>
    </font>
    <font>
      <b/>
      <sz val="12"/>
      <color indexed="8"/>
      <name val="Times New Roman"/>
      <family val="1"/>
      <charset val="204"/>
    </font>
    <font>
      <sz val="11"/>
      <color indexed="8"/>
      <name val="Times New Roman"/>
      <family val="1"/>
      <charset val="204"/>
    </font>
    <font>
      <sz val="8"/>
      <color indexed="8"/>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b/>
      <sz val="12"/>
      <color indexed="8"/>
      <name val="Times New Roman"/>
      <family val="1"/>
      <charset val="204"/>
    </font>
    <font>
      <sz val="12"/>
      <color indexed="8"/>
      <name val="Times New Roman"/>
      <family val="1"/>
      <charset val="204"/>
    </font>
    <font>
      <sz val="11.5"/>
      <color indexed="8"/>
      <name val="Times New Roman"/>
      <family val="1"/>
      <charset val="204"/>
    </font>
    <font>
      <b/>
      <i/>
      <sz val="11.5"/>
      <color indexed="8"/>
      <name val="Times New Roman"/>
      <family val="1"/>
      <charset val="204"/>
    </font>
    <font>
      <b/>
      <sz val="11.5"/>
      <color indexed="8"/>
      <name val="Times New Roman"/>
      <family val="1"/>
      <charset val="204"/>
    </font>
    <font>
      <sz val="11.5"/>
      <name val="Times New Roman"/>
      <family val="1"/>
      <charset val="204"/>
    </font>
    <font>
      <b/>
      <sz val="11.5"/>
      <name val="Times New Roman"/>
      <family val="1"/>
      <charset val="204"/>
    </font>
    <font>
      <sz val="11.5"/>
      <color indexed="8"/>
      <name val="Calibri"/>
      <family val="2"/>
      <charset val="204"/>
    </font>
    <font>
      <sz val="11.5"/>
      <color indexed="8"/>
      <name val="Calibri"/>
      <family val="2"/>
    </font>
    <font>
      <sz val="11.5"/>
      <color indexed="8"/>
      <name val="Calibri"/>
      <family val="2"/>
    </font>
    <font>
      <sz val="13"/>
      <color indexed="8"/>
      <name val="Times New Roman"/>
      <family val="1"/>
      <charset val="204"/>
    </font>
    <font>
      <sz val="11"/>
      <color rgb="FFFF0000"/>
      <name val="Calibri"/>
      <family val="2"/>
      <scheme val="minor"/>
    </font>
    <font>
      <sz val="11"/>
      <name val="Calibri"/>
      <family val="2"/>
      <scheme val="minor"/>
    </font>
    <font>
      <b/>
      <sz val="11"/>
      <color theme="1"/>
      <name val="Times New Roman"/>
      <family val="1"/>
      <charset val="204"/>
    </font>
    <font>
      <sz val="11"/>
      <color theme="1"/>
      <name val="Times New Roman"/>
      <family val="1"/>
      <charset val="204"/>
    </font>
    <font>
      <sz val="8"/>
      <color theme="1"/>
      <name val="Times New Roman"/>
      <family val="1"/>
      <charset val="204"/>
    </font>
    <font>
      <b/>
      <sz val="12"/>
      <color theme="1"/>
      <name val="Times New Roman"/>
      <family val="1"/>
      <charset val="204"/>
    </font>
    <font>
      <b/>
      <u/>
      <sz val="12"/>
      <color theme="1"/>
      <name val="Times New Roman"/>
      <family val="1"/>
      <charset val="204"/>
    </font>
    <font>
      <u/>
      <sz val="11"/>
      <color theme="1"/>
      <name val="Times New Roman"/>
      <family val="1"/>
      <charset val="204"/>
    </font>
    <font>
      <sz val="11.5"/>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medium">
        <color indexed="8"/>
      </right>
      <top/>
      <bottom style="thin">
        <color indexed="8"/>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64"/>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8"/>
      </top>
      <bottom style="thin">
        <color indexed="8"/>
      </bottom>
      <diagonal/>
    </border>
    <border>
      <left/>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8"/>
      </left>
      <right/>
      <top style="medium">
        <color indexed="8"/>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8"/>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8"/>
      </left>
      <right/>
      <top/>
      <bottom/>
      <diagonal/>
    </border>
    <border>
      <left/>
      <right style="medium">
        <color indexed="64"/>
      </right>
      <top style="thin">
        <color indexed="64"/>
      </top>
      <bottom/>
      <diagonal/>
    </border>
  </borders>
  <cellStyleXfs count="2">
    <xf numFmtId="0" fontId="0" fillId="0" borderId="0"/>
    <xf numFmtId="0" fontId="1" fillId="0" borderId="0"/>
  </cellStyleXfs>
  <cellXfs count="662">
    <xf numFmtId="0" fontId="0" fillId="0" borderId="0" xfId="0"/>
    <xf numFmtId="0" fontId="4" fillId="0" borderId="0" xfId="0" applyFont="1" applyAlignment="1">
      <alignment vertical="center" wrapText="1"/>
    </xf>
    <xf numFmtId="0" fontId="0" fillId="0" borderId="0" xfId="0"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xf numFmtId="0" fontId="6" fillId="0" borderId="0" xfId="0" applyFont="1" applyBorder="1" applyAlignment="1">
      <alignment vertical="center" wrapText="1"/>
    </xf>
    <xf numFmtId="0" fontId="5" fillId="0" borderId="0" xfId="0" applyFont="1" applyAlignment="1">
      <alignment vertical="center" wrapText="1"/>
    </xf>
    <xf numFmtId="0" fontId="0" fillId="0" borderId="0" xfId="0" applyBorder="1"/>
    <xf numFmtId="0" fontId="11" fillId="0" borderId="0"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vertical="top" wrapText="1"/>
    </xf>
    <xf numFmtId="0" fontId="3" fillId="0" borderId="0" xfId="0" applyFont="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top" wrapText="1"/>
    </xf>
    <xf numFmtId="0" fontId="5" fillId="0" borderId="0" xfId="0" applyFont="1" applyBorder="1" applyAlignment="1">
      <alignment vertical="center" wrapText="1"/>
    </xf>
    <xf numFmtId="0" fontId="4" fillId="0" borderId="0" xfId="0" applyFont="1" applyBorder="1" applyAlignment="1">
      <alignment vertical="center" wrapText="1"/>
    </xf>
    <xf numFmtId="0" fontId="12" fillId="0" borderId="0" xfId="0" applyFont="1" applyBorder="1" applyAlignment="1">
      <alignmen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6" fillId="0" borderId="4"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0" xfId="0" applyFont="1" applyAlignment="1">
      <alignment horizontal="left" vertical="center" wrapText="1"/>
    </xf>
    <xf numFmtId="0" fontId="4"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0" xfId="0" applyFont="1" applyAlignment="1">
      <alignment horizontal="right" vertical="center"/>
    </xf>
    <xf numFmtId="0" fontId="0" fillId="0" borderId="15" xfId="0" applyBorder="1"/>
    <xf numFmtId="0" fontId="9" fillId="0" borderId="2" xfId="0" applyFont="1" applyBorder="1" applyAlignment="1">
      <alignment horizontal="center" vertical="center" wrapText="1"/>
    </xf>
    <xf numFmtId="0" fontId="6" fillId="0" borderId="12" xfId="0" applyFont="1" applyBorder="1" applyAlignment="1">
      <alignment horizontal="left" vertical="center" wrapText="1"/>
    </xf>
    <xf numFmtId="0" fontId="3" fillId="0" borderId="0" xfId="0" applyFont="1"/>
    <xf numFmtId="0" fontId="6" fillId="0" borderId="12" xfId="0" applyFont="1" applyBorder="1" applyAlignment="1">
      <alignment vertical="center" wrapText="1"/>
    </xf>
    <xf numFmtId="0" fontId="6" fillId="0" borderId="13" xfId="0" applyFont="1" applyBorder="1" applyAlignment="1">
      <alignment vertical="center" wrapText="1"/>
    </xf>
    <xf numFmtId="0" fontId="5" fillId="0" borderId="0" xfId="0" applyFont="1" applyBorder="1" applyAlignment="1">
      <alignment horizontal="left" vertical="center" wrapText="1"/>
    </xf>
    <xf numFmtId="0" fontId="10" fillId="0" borderId="1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left" vertical="center" wrapText="1"/>
    </xf>
    <xf numFmtId="0" fontId="5" fillId="0" borderId="17" xfId="0" applyFont="1" applyBorder="1" applyAlignment="1">
      <alignment vertical="center" wrapText="1"/>
    </xf>
    <xf numFmtId="0" fontId="16" fillId="0" borderId="0" xfId="0" applyFont="1"/>
    <xf numFmtId="0" fontId="9" fillId="0" borderId="0" xfId="0" applyFont="1" applyAlignment="1">
      <alignment vertical="center" wrapText="1"/>
    </xf>
    <xf numFmtId="0" fontId="9" fillId="0" borderId="0" xfId="0" applyFont="1" applyBorder="1" applyAlignment="1">
      <alignment horizontal="center" vertical="center" wrapText="1"/>
    </xf>
    <xf numFmtId="0" fontId="18" fillId="0" borderId="0" xfId="1" applyFont="1" applyAlignment="1">
      <alignment vertical="top" wrapText="1"/>
    </xf>
    <xf numFmtId="0" fontId="1" fillId="0" borderId="0" xfId="1"/>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8" xfId="1" applyFont="1" applyBorder="1" applyAlignment="1">
      <alignment vertical="center" wrapText="1"/>
    </xf>
    <xf numFmtId="0" fontId="10" fillId="0" borderId="21" xfId="0" applyFont="1" applyBorder="1" applyAlignment="1">
      <alignment horizontal="center" vertical="center" wrapText="1"/>
    </xf>
    <xf numFmtId="0" fontId="3" fillId="0" borderId="20" xfId="1" applyFont="1" applyBorder="1" applyAlignment="1">
      <alignment horizontal="center" vertical="center" wrapText="1"/>
    </xf>
    <xf numFmtId="0" fontId="3" fillId="0" borderId="1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vertical="center" wrapText="1"/>
    </xf>
    <xf numFmtId="180" fontId="2" fillId="0" borderId="0" xfId="1" applyNumberFormat="1" applyFont="1" applyBorder="1" applyAlignment="1">
      <alignment horizontal="center" vertical="center" wrapText="1"/>
    </xf>
    <xf numFmtId="0" fontId="2" fillId="0" borderId="20" xfId="1" applyFont="1" applyBorder="1" applyAlignment="1">
      <alignment vertical="center" wrapText="1"/>
    </xf>
    <xf numFmtId="0" fontId="2" fillId="0" borderId="22" xfId="1" applyFont="1" applyBorder="1" applyAlignment="1">
      <alignment horizontal="center" vertical="center" wrapText="1"/>
    </xf>
    <xf numFmtId="0" fontId="9"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10" fillId="0" borderId="31" xfId="0" applyFont="1" applyBorder="1" applyAlignment="1">
      <alignment horizontal="center" vertical="center" wrapText="1"/>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0" fillId="0" borderId="0" xfId="0" applyNumberFormat="1"/>
    <xf numFmtId="0" fontId="2" fillId="0" borderId="22" xfId="1" applyFont="1" applyBorder="1" applyAlignment="1">
      <alignment vertical="center" wrapText="1"/>
    </xf>
    <xf numFmtId="0" fontId="2" fillId="0" borderId="19" xfId="1" applyFont="1" applyBorder="1" applyAlignment="1">
      <alignment vertical="center" wrapText="1"/>
    </xf>
    <xf numFmtId="0" fontId="6" fillId="0" borderId="7" xfId="0" applyFont="1" applyBorder="1" applyAlignment="1">
      <alignment horizontal="left" vertical="center" wrapText="1"/>
    </xf>
    <xf numFmtId="0" fontId="6" fillId="0" borderId="7" xfId="0" applyFont="1" applyBorder="1" applyAlignment="1">
      <alignment vertical="center" wrapText="1"/>
    </xf>
    <xf numFmtId="0" fontId="20" fillId="0" borderId="1" xfId="0" applyFont="1" applyBorder="1" applyAlignment="1">
      <alignment horizontal="center" vertical="center" wrapText="1"/>
    </xf>
    <xf numFmtId="3" fontId="3" fillId="0" borderId="18" xfId="1" applyNumberFormat="1" applyFont="1" applyBorder="1" applyAlignment="1">
      <alignment horizontal="center" vertical="center" wrapText="1"/>
    </xf>
    <xf numFmtId="3" fontId="3" fillId="0" borderId="19" xfId="1" applyNumberFormat="1" applyFont="1" applyBorder="1" applyAlignment="1">
      <alignment horizontal="center" vertical="center" wrapText="1"/>
    </xf>
    <xf numFmtId="3" fontId="5" fillId="0" borderId="0" xfId="1"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0" fontId="25"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26" fillId="0" borderId="7" xfId="0" applyFont="1" applyBorder="1" applyAlignment="1">
      <alignment horizontal="center"/>
    </xf>
    <xf numFmtId="0" fontId="11" fillId="0" borderId="8" xfId="0" applyFont="1" applyBorder="1" applyAlignment="1">
      <alignment horizontal="center" vertical="center" wrapText="1"/>
    </xf>
    <xf numFmtId="0" fontId="11" fillId="0" borderId="6" xfId="0" applyFont="1" applyBorder="1" applyAlignment="1">
      <alignment vertical="center" wrapText="1"/>
    </xf>
    <xf numFmtId="0" fontId="11" fillId="0" borderId="36" xfId="1" applyFont="1" applyBorder="1" applyAlignment="1">
      <alignment vertical="center" wrapText="1"/>
    </xf>
    <xf numFmtId="0" fontId="11" fillId="0" borderId="15"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6" fillId="0" borderId="1"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0" fontId="26" fillId="0" borderId="4" xfId="0" applyFont="1" applyBorder="1" applyAlignment="1">
      <alignment horizontal="center"/>
    </xf>
    <xf numFmtId="0" fontId="11" fillId="0" borderId="5" xfId="0" applyFont="1" applyBorder="1" applyAlignment="1">
      <alignment horizontal="center" vertical="center" wrapText="1"/>
    </xf>
    <xf numFmtId="0" fontId="3" fillId="0" borderId="19" xfId="1" applyFont="1" applyBorder="1" applyAlignment="1">
      <alignment horizontal="center" vertical="center" wrapText="1"/>
    </xf>
    <xf numFmtId="0" fontId="3"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9" xfId="1" applyFont="1" applyBorder="1" applyAlignment="1">
      <alignment horizontal="center" vertical="center" wrapText="1"/>
    </xf>
    <xf numFmtId="0" fontId="3" fillId="0" borderId="18" xfId="1" applyFont="1" applyBorder="1" applyAlignment="1">
      <alignment vertical="center" wrapText="1"/>
    </xf>
    <xf numFmtId="3" fontId="3" fillId="0" borderId="18" xfId="1"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3" fontId="3" fillId="0" borderId="1" xfId="1" applyNumberFormat="1" applyFont="1" applyBorder="1" applyAlignment="1">
      <alignment horizontal="center" vertical="center" wrapText="1"/>
    </xf>
    <xf numFmtId="0" fontId="5" fillId="0" borderId="40" xfId="1" applyFont="1" applyBorder="1" applyAlignment="1">
      <alignment horizontal="center" vertical="center" wrapText="1"/>
    </xf>
    <xf numFmtId="0" fontId="5" fillId="0" borderId="40" xfId="1" applyFont="1" applyBorder="1" applyAlignment="1">
      <alignment vertical="center" wrapText="1"/>
    </xf>
    <xf numFmtId="3" fontId="5" fillId="0" borderId="40" xfId="1" applyNumberFormat="1" applyFont="1" applyBorder="1" applyAlignment="1">
      <alignment horizontal="center" vertical="center" wrapText="1"/>
    </xf>
    <xf numFmtId="3" fontId="5" fillId="0" borderId="40" xfId="1" applyNumberFormat="1" applyFont="1" applyFill="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vertical="center" wrapText="1"/>
    </xf>
    <xf numFmtId="0" fontId="5" fillId="0" borderId="10" xfId="0" applyFont="1" applyBorder="1" applyAlignment="1">
      <alignment horizontal="left"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7" fillId="0" borderId="1" xfId="1" applyFont="1" applyBorder="1" applyAlignment="1">
      <alignment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3" fontId="3" fillId="0" borderId="12"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2" fillId="0" borderId="1" xfId="1" applyFont="1" applyBorder="1" applyAlignment="1">
      <alignment horizontal="center" vertical="top" wrapText="1"/>
    </xf>
    <xf numFmtId="0" fontId="0" fillId="0" borderId="0" xfId="0" applyFont="1"/>
    <xf numFmtId="0" fontId="0" fillId="0" borderId="0" xfId="0" applyFill="1"/>
    <xf numFmtId="3"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2" fillId="0" borderId="1" xfId="1" applyFont="1" applyBorder="1" applyAlignment="1">
      <alignment horizontal="center" vertical="top"/>
    </xf>
    <xf numFmtId="0" fontId="23" fillId="0" borderId="1" xfId="1" applyFont="1" applyBorder="1" applyAlignment="1">
      <alignment horizontal="center" vertical="top"/>
    </xf>
    <xf numFmtId="3" fontId="2" fillId="0" borderId="1" xfId="1" applyNumberFormat="1" applyFont="1" applyBorder="1" applyAlignment="1">
      <alignment horizontal="center" vertical="top"/>
    </xf>
    <xf numFmtId="1" fontId="3" fillId="0" borderId="1" xfId="0" applyNumberFormat="1" applyFont="1" applyBorder="1" applyAlignment="1">
      <alignment horizontal="center" vertical="center" wrapText="1"/>
    </xf>
    <xf numFmtId="0" fontId="11" fillId="0" borderId="46" xfId="1" applyFont="1" applyBorder="1" applyAlignment="1">
      <alignment vertical="center" wrapText="1"/>
    </xf>
    <xf numFmtId="0" fontId="11" fillId="0" borderId="47" xfId="1" applyFont="1" applyBorder="1" applyAlignment="1">
      <alignment vertical="center" wrapText="1"/>
    </xf>
    <xf numFmtId="0" fontId="25" fillId="0" borderId="43" xfId="0" applyFont="1" applyBorder="1" applyAlignment="1">
      <alignment horizontal="center" vertical="center" wrapText="1"/>
    </xf>
    <xf numFmtId="0" fontId="26" fillId="0" borderId="1" xfId="0" applyFont="1" applyBorder="1"/>
    <xf numFmtId="0" fontId="11" fillId="0" borderId="1" xfId="0" applyFont="1" applyBorder="1" applyAlignment="1">
      <alignment vertical="center" wrapText="1"/>
    </xf>
    <xf numFmtId="3" fontId="3"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0" fontId="2" fillId="0" borderId="0" xfId="0" applyFont="1" applyAlignment="1"/>
    <xf numFmtId="0" fontId="5" fillId="0" borderId="0" xfId="1" applyFont="1" applyBorder="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7" fillId="0" borderId="0" xfId="1" applyFont="1" applyBorder="1" applyAlignment="1">
      <alignment horizontal="center" vertical="center" wrapText="1"/>
    </xf>
    <xf numFmtId="0" fontId="11" fillId="0" borderId="0" xfId="1" applyFont="1" applyBorder="1" applyAlignment="1">
      <alignment vertical="center" wrapText="1"/>
    </xf>
    <xf numFmtId="0" fontId="0" fillId="3" borderId="0" xfId="0" applyFill="1"/>
    <xf numFmtId="0" fontId="2" fillId="0" borderId="1" xfId="0" applyFont="1" applyBorder="1" applyAlignment="1">
      <alignment horizontal="center" vertical="center" wrapText="1"/>
    </xf>
    <xf numFmtId="0" fontId="11" fillId="0" borderId="0" xfId="1" applyFont="1" applyBorder="1" applyAlignment="1">
      <alignment horizontal="center" vertical="center" wrapText="1"/>
    </xf>
    <xf numFmtId="0" fontId="45" fillId="4" borderId="0" xfId="0" applyFont="1" applyFill="1"/>
    <xf numFmtId="3" fontId="45" fillId="4" borderId="0" xfId="0" applyNumberFormat="1" applyFont="1" applyFill="1"/>
    <xf numFmtId="0" fontId="4" fillId="0" borderId="0" xfId="0" applyFont="1" applyBorder="1" applyAlignment="1">
      <alignment horizontal="right" vertical="center" wrapText="1"/>
    </xf>
    <xf numFmtId="0" fontId="29" fillId="0" borderId="0" xfId="0" applyFont="1" applyAlignment="1">
      <alignment vertical="center"/>
    </xf>
    <xf numFmtId="0" fontId="5" fillId="0" borderId="0" xfId="0" applyFont="1" applyFill="1" applyAlignment="1">
      <alignment vertical="center"/>
    </xf>
    <xf numFmtId="0" fontId="4" fillId="0" borderId="0" xfId="0" applyFont="1" applyFill="1"/>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46" fillId="0" borderId="0" xfId="0" applyFont="1" applyFill="1" applyBorder="1" applyAlignment="1">
      <alignment horizontal="center"/>
    </xf>
    <xf numFmtId="3" fontId="19" fillId="0" borderId="0" xfId="0" applyNumberFormat="1" applyFont="1" applyFill="1" applyBorder="1" applyAlignment="1">
      <alignment horizontal="center" vertical="center" wrapText="1"/>
    </xf>
    <xf numFmtId="0" fontId="46" fillId="0" borderId="0" xfId="0" applyFont="1" applyFill="1"/>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6" fillId="0" borderId="43" xfId="0" applyNumberFormat="1" applyFont="1" applyFill="1" applyBorder="1" applyAlignment="1">
      <alignment horizontal="center" vertical="center" wrapText="1"/>
    </xf>
    <xf numFmtId="0" fontId="3" fillId="0" borderId="51" xfId="1" applyNumberFormat="1" applyFont="1" applyFill="1" applyBorder="1" applyAlignment="1">
      <alignment vertical="center" wrapText="1"/>
    </xf>
    <xf numFmtId="0" fontId="23" fillId="0" borderId="21" xfId="1" applyNumberFormat="1" applyFont="1" applyFill="1" applyBorder="1" applyAlignment="1">
      <alignment horizontal="center"/>
    </xf>
    <xf numFmtId="3" fontId="3" fillId="0" borderId="44"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5" fillId="0" borderId="1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22" fillId="0" borderId="1" xfId="1" applyFont="1" applyFill="1" applyBorder="1" applyAlignment="1">
      <alignment vertical="center" wrapText="1"/>
    </xf>
    <xf numFmtId="0" fontId="23" fillId="0" borderId="1" xfId="1" applyFont="1" applyFill="1" applyBorder="1" applyAlignment="1">
      <alignment horizontal="center" vertical="center"/>
    </xf>
    <xf numFmtId="0" fontId="3" fillId="0" borderId="2" xfId="0" applyFont="1" applyFill="1" applyBorder="1" applyAlignment="1">
      <alignment horizontal="center" vertical="center" wrapText="1"/>
    </xf>
    <xf numFmtId="0" fontId="10" fillId="0" borderId="1" xfId="1" applyFont="1" applyFill="1" applyBorder="1" applyAlignment="1">
      <alignment vertical="center" wrapText="1"/>
    </xf>
    <xf numFmtId="0" fontId="5" fillId="0" borderId="15"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10" fillId="0" borderId="1" xfId="1" applyFont="1" applyFill="1" applyBorder="1" applyAlignment="1">
      <alignment vertical="center"/>
    </xf>
    <xf numFmtId="0" fontId="21" fillId="0" borderId="1" xfId="0" applyFont="1" applyFill="1" applyBorder="1" applyAlignment="1">
      <alignment horizontal="left"/>
    </xf>
    <xf numFmtId="0" fontId="0" fillId="0" borderId="1" xfId="0" applyFont="1" applyFill="1" applyBorder="1" applyAlignment="1">
      <alignment horizontal="center"/>
    </xf>
    <xf numFmtId="0" fontId="3"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7" fillId="0" borderId="0" xfId="0" applyFont="1" applyBorder="1" applyAlignment="1">
      <alignment wrapText="1"/>
    </xf>
    <xf numFmtId="0" fontId="48" fillId="0" borderId="0" xfId="0" applyFont="1"/>
    <xf numFmtId="0" fontId="49" fillId="0" borderId="0" xfId="0" applyFont="1" applyBorder="1" applyAlignment="1">
      <alignment horizontal="center" vertical="top" wrapText="1"/>
    </xf>
    <xf numFmtId="0" fontId="49" fillId="0" borderId="0" xfId="0" applyFont="1" applyAlignment="1">
      <alignment vertical="top" wrapText="1"/>
    </xf>
    <xf numFmtId="0" fontId="11" fillId="0" borderId="0" xfId="1" applyFont="1" applyBorder="1" applyAlignment="1">
      <alignment vertical="top" wrapText="1"/>
    </xf>
    <xf numFmtId="0" fontId="5" fillId="0" borderId="0" xfId="1" applyFont="1" applyFill="1" applyBorder="1" applyAlignment="1">
      <alignment vertical="center"/>
    </xf>
    <xf numFmtId="0" fontId="50" fillId="0" borderId="0" xfId="0" applyFont="1" applyAlignment="1">
      <alignment vertical="top" wrapText="1"/>
    </xf>
    <xf numFmtId="0" fontId="51" fillId="0" borderId="0" xfId="0" applyFont="1"/>
    <xf numFmtId="3" fontId="3" fillId="0" borderId="19" xfId="1" applyNumberFormat="1" applyFont="1" applyFill="1" applyBorder="1" applyAlignment="1">
      <alignment horizontal="center" vertical="center" wrapText="1"/>
    </xf>
    <xf numFmtId="3" fontId="5" fillId="0" borderId="37"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0" borderId="20" xfId="1" applyFont="1" applyFill="1" applyBorder="1" applyAlignment="1">
      <alignment horizontal="center" vertical="center" wrapText="1"/>
    </xf>
    <xf numFmtId="3" fontId="3" fillId="0" borderId="20" xfId="1" applyNumberFormat="1" applyFont="1" applyFill="1" applyBorder="1" applyAlignment="1">
      <alignment horizontal="center" vertical="center" wrapText="1"/>
    </xf>
    <xf numFmtId="3" fontId="3" fillId="0" borderId="22" xfId="1" applyNumberFormat="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0" xfId="0" applyFont="1" applyAlignment="1">
      <alignment vertical="center"/>
    </xf>
    <xf numFmtId="0" fontId="5" fillId="4" borderId="0" xfId="0" applyFont="1" applyFill="1" applyBorder="1" applyAlignment="1">
      <alignment vertical="center" wrapText="1"/>
    </xf>
    <xf numFmtId="0" fontId="5" fillId="4" borderId="0" xfId="0" applyFont="1" applyFill="1" applyAlignment="1">
      <alignment vertical="top" wrapText="1"/>
    </xf>
    <xf numFmtId="0" fontId="3" fillId="0" borderId="18" xfId="1" applyFont="1" applyBorder="1" applyAlignment="1">
      <alignment horizontal="left" vertical="center" wrapText="1"/>
    </xf>
    <xf numFmtId="0" fontId="51" fillId="0" borderId="0" xfId="0" applyFont="1" applyAlignment="1">
      <alignment vertical="center"/>
    </xf>
    <xf numFmtId="0" fontId="51" fillId="0" borderId="0" xfId="0" applyFont="1" applyAlignment="1">
      <alignment horizontal="center" vertical="center"/>
    </xf>
    <xf numFmtId="49" fontId="51" fillId="0" borderId="0" xfId="0" applyNumberFormat="1" applyFont="1" applyAlignment="1">
      <alignment horizontal="center" vertical="center"/>
    </xf>
    <xf numFmtId="0" fontId="11" fillId="0" borderId="0" xfId="1" applyFont="1" applyFill="1" applyBorder="1" applyAlignment="1">
      <alignment vertical="center" wrapText="1"/>
    </xf>
    <xf numFmtId="0" fontId="5" fillId="0" borderId="6" xfId="0" applyFont="1" applyFill="1" applyBorder="1" applyAlignment="1">
      <alignment horizontal="center" vertical="center" wrapText="1"/>
    </xf>
    <xf numFmtId="0" fontId="22" fillId="0" borderId="7" xfId="1" applyFont="1" applyFill="1" applyBorder="1" applyAlignment="1">
      <alignment vertical="center" wrapText="1"/>
    </xf>
    <xf numFmtId="0" fontId="23" fillId="0" borderId="7"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3" fillId="4" borderId="0" xfId="0" applyFont="1" applyFill="1" applyAlignment="1">
      <alignment vertical="top" wrapText="1"/>
    </xf>
    <xf numFmtId="0" fontId="3" fillId="0" borderId="20" xfId="1" applyFont="1" applyBorder="1" applyAlignment="1">
      <alignment vertical="center" wrapText="1"/>
    </xf>
    <xf numFmtId="3" fontId="3" fillId="0" borderId="20" xfId="1" applyNumberFormat="1" applyFont="1" applyBorder="1" applyAlignment="1">
      <alignment horizontal="center" vertical="center" wrapText="1"/>
    </xf>
    <xf numFmtId="3" fontId="3" fillId="0" borderId="22"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0" fontId="3" fillId="0" borderId="21" xfId="0" applyFont="1" applyBorder="1" applyAlignment="1">
      <alignment vertical="center" wrapText="1"/>
    </xf>
    <xf numFmtId="3"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vertical="center" wrapText="1"/>
    </xf>
    <xf numFmtId="3" fontId="3" fillId="0" borderId="31" xfId="0" applyNumberFormat="1" applyFont="1" applyBorder="1" applyAlignment="1">
      <alignment horizontal="center" vertical="center" wrapText="1"/>
    </xf>
    <xf numFmtId="0" fontId="5" fillId="0" borderId="10" xfId="0" applyFont="1" applyBorder="1" applyAlignment="1">
      <alignment vertical="center" wrapText="1"/>
    </xf>
    <xf numFmtId="3" fontId="5" fillId="0" borderId="54"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3" fillId="0" borderId="9" xfId="0" applyFont="1" applyBorder="1" applyAlignment="1">
      <alignment vertical="center" wrapText="1"/>
    </xf>
    <xf numFmtId="0" fontId="52" fillId="0" borderId="0" xfId="0" applyFont="1" applyBorder="1" applyAlignment="1">
      <alignment horizontal="center" wrapText="1"/>
    </xf>
    <xf numFmtId="0" fontId="4" fillId="0" borderId="0" xfId="0" applyFont="1" applyBorder="1" applyAlignment="1">
      <alignment wrapText="1"/>
    </xf>
    <xf numFmtId="0" fontId="9" fillId="0" borderId="55"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8" xfId="0" applyFont="1" applyBorder="1" applyAlignment="1">
      <alignment horizontal="left" vertical="center" wrapText="1"/>
    </xf>
    <xf numFmtId="3" fontId="5" fillId="0" borderId="48" xfId="0" applyNumberFormat="1" applyFont="1" applyBorder="1" applyAlignment="1">
      <alignment horizontal="center" vertical="center" wrapText="1"/>
    </xf>
    <xf numFmtId="3" fontId="5" fillId="0" borderId="48" xfId="0" applyNumberFormat="1" applyFont="1" applyBorder="1" applyAlignment="1">
      <alignment vertical="center" wrapText="1"/>
    </xf>
    <xf numFmtId="3" fontId="3" fillId="0" borderId="1" xfId="0" applyNumberFormat="1" applyFont="1" applyBorder="1" applyAlignment="1">
      <alignment vertical="center" wrapText="1"/>
    </xf>
    <xf numFmtId="3" fontId="3" fillId="0" borderId="1" xfId="0" applyNumberFormat="1" applyFont="1" applyBorder="1" applyAlignment="1">
      <alignment wrapText="1"/>
    </xf>
    <xf numFmtId="0" fontId="3" fillId="0" borderId="58" xfId="0" applyFont="1" applyBorder="1" applyAlignment="1">
      <alignment horizontal="center" vertical="center" wrapText="1"/>
    </xf>
    <xf numFmtId="3" fontId="3" fillId="4" borderId="1" xfId="1"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xf>
    <xf numFmtId="3" fontId="3" fillId="4" borderId="21" xfId="1" applyNumberFormat="1" applyFont="1" applyFill="1" applyBorder="1" applyAlignment="1">
      <alignment horizontal="center" vertical="center" wrapText="1"/>
    </xf>
    <xf numFmtId="3" fontId="5" fillId="4" borderId="10" xfId="1" applyNumberFormat="1" applyFont="1" applyFill="1" applyBorder="1" applyAlignment="1">
      <alignment horizontal="center" vertical="center" wrapText="1"/>
    </xf>
    <xf numFmtId="0" fontId="8" fillId="4" borderId="21" xfId="0" applyFont="1" applyFill="1" applyBorder="1" applyAlignment="1">
      <alignment horizontal="center" vertical="center" wrapText="1"/>
    </xf>
    <xf numFmtId="0" fontId="3" fillId="4" borderId="59" xfId="1" applyFont="1" applyFill="1" applyBorder="1" applyAlignment="1">
      <alignment horizontal="center" vertical="center" wrapText="1"/>
    </xf>
    <xf numFmtId="3" fontId="3" fillId="4" borderId="59" xfId="1" applyNumberFormat="1" applyFont="1" applyFill="1" applyBorder="1" applyAlignment="1">
      <alignment horizontal="center" vertical="center" wrapText="1"/>
    </xf>
    <xf numFmtId="3" fontId="3" fillId="4" borderId="20" xfId="1" applyNumberFormat="1" applyFont="1" applyFill="1" applyBorder="1" applyAlignment="1">
      <alignment horizontal="center" vertical="center" wrapText="1"/>
    </xf>
    <xf numFmtId="3" fontId="3" fillId="4" borderId="22" xfId="1" applyNumberFormat="1" applyFont="1" applyFill="1" applyBorder="1" applyAlignment="1">
      <alignment horizontal="center" vertical="center" wrapText="1"/>
    </xf>
    <xf numFmtId="0" fontId="5" fillId="4" borderId="41" xfId="1" applyFont="1" applyFill="1" applyBorder="1" applyAlignment="1">
      <alignment horizontal="center" vertical="center" wrapText="1"/>
    </xf>
    <xf numFmtId="3" fontId="5" fillId="4" borderId="42" xfId="1" applyNumberFormat="1" applyFont="1" applyFill="1" applyBorder="1" applyAlignment="1">
      <alignment horizontal="center" vertical="center" wrapText="1"/>
    </xf>
    <xf numFmtId="3" fontId="3" fillId="4" borderId="18" xfId="1" applyNumberFormat="1" applyFont="1" applyFill="1" applyBorder="1" applyAlignment="1">
      <alignment horizontal="center" vertical="center" wrapText="1"/>
    </xf>
    <xf numFmtId="3" fontId="20" fillId="4" borderId="18" xfId="1" applyNumberFormat="1" applyFont="1" applyFill="1" applyBorder="1" applyAlignment="1">
      <alignment horizontal="center" vertical="center" wrapText="1"/>
    </xf>
    <xf numFmtId="3" fontId="3" fillId="4" borderId="35" xfId="1" applyNumberFormat="1" applyFont="1" applyFill="1" applyBorder="1" applyAlignment="1">
      <alignment horizontal="center" vertical="center" wrapText="1"/>
    </xf>
    <xf numFmtId="0" fontId="0" fillId="4" borderId="0" xfId="0" applyFill="1"/>
    <xf numFmtId="3" fontId="2" fillId="4" borderId="0" xfId="1" applyNumberFormat="1" applyFont="1" applyFill="1" applyBorder="1" applyAlignment="1">
      <alignment horizontal="center" vertical="center" wrapText="1"/>
    </xf>
    <xf numFmtId="3" fontId="3" fillId="4" borderId="60" xfId="1" applyNumberFormat="1" applyFont="1" applyFill="1" applyBorder="1" applyAlignment="1">
      <alignment horizontal="center" vertical="center" wrapText="1"/>
    </xf>
    <xf numFmtId="3" fontId="0" fillId="4" borderId="0" xfId="0" applyNumberFormat="1" applyFill="1"/>
    <xf numFmtId="0" fontId="3" fillId="4" borderId="61" xfId="1" applyFont="1" applyFill="1" applyBorder="1" applyAlignment="1">
      <alignment horizontal="center" vertical="center" wrapText="1"/>
    </xf>
    <xf numFmtId="0" fontId="3" fillId="4" borderId="60" xfId="1" applyFont="1" applyFill="1" applyBorder="1" applyAlignment="1">
      <alignment vertical="center" wrapText="1"/>
    </xf>
    <xf numFmtId="0" fontId="3" fillId="4" borderId="18"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8" fillId="4" borderId="38" xfId="1" applyFont="1" applyFill="1" applyBorder="1" applyAlignment="1">
      <alignment horizontal="center" vertical="center" wrapText="1"/>
    </xf>
    <xf numFmtId="3" fontId="5" fillId="4" borderId="40" xfId="1" applyNumberFormat="1" applyFont="1" applyFill="1" applyBorder="1" applyAlignment="1">
      <alignment horizontal="center" vertical="center" wrapText="1"/>
    </xf>
    <xf numFmtId="3" fontId="0" fillId="0" borderId="0" xfId="0" applyNumberFormat="1"/>
    <xf numFmtId="0" fontId="3" fillId="0" borderId="31" xfId="0" applyFont="1" applyBorder="1" applyAlignment="1">
      <alignment horizontal="center" vertical="center" wrapText="1"/>
    </xf>
    <xf numFmtId="3" fontId="3" fillId="0" borderId="58" xfId="0" applyNumberFormat="1" applyFont="1" applyBorder="1" applyAlignment="1">
      <alignment horizontal="center" vertical="center" wrapText="1"/>
    </xf>
    <xf numFmtId="0" fontId="27" fillId="0" borderId="1" xfId="1" applyFont="1" applyFill="1" applyBorder="1" applyAlignment="1">
      <alignment vertical="center" wrapText="1"/>
    </xf>
    <xf numFmtId="0" fontId="7" fillId="0" borderId="1" xfId="1" applyFont="1" applyFill="1" applyBorder="1" applyAlignment="1">
      <alignment vertical="center" wrapText="1"/>
    </xf>
    <xf numFmtId="3" fontId="5" fillId="0" borderId="10" xfId="1"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42" xfId="1" applyNumberFormat="1" applyFont="1" applyFill="1" applyBorder="1" applyAlignment="1">
      <alignment horizontal="center" vertical="center" wrapText="1"/>
    </xf>
    <xf numFmtId="0" fontId="36" fillId="0" borderId="1" xfId="1" applyFont="1" applyFill="1" applyBorder="1" applyAlignment="1">
      <alignment vertical="center" wrapText="1"/>
    </xf>
    <xf numFmtId="0" fontId="36" fillId="0" borderId="1" xfId="1" applyFont="1" applyFill="1" applyBorder="1" applyAlignment="1">
      <alignment horizontal="center" vertical="center" wrapText="1"/>
    </xf>
    <xf numFmtId="0" fontId="36" fillId="0" borderId="1" xfId="1" applyFont="1" applyBorder="1" applyAlignment="1">
      <alignment vertical="top" wrapText="1"/>
    </xf>
    <xf numFmtId="0" fontId="38" fillId="0" borderId="1" xfId="1" applyFont="1" applyBorder="1" applyAlignment="1">
      <alignment vertical="top" wrapText="1"/>
    </xf>
    <xf numFmtId="0" fontId="39" fillId="0" borderId="1" xfId="0" applyFont="1" applyBorder="1" applyAlignment="1">
      <alignment horizontal="left" vertical="top"/>
    </xf>
    <xf numFmtId="3" fontId="36" fillId="0" borderId="1" xfId="1" applyNumberFormat="1" applyFont="1" applyBorder="1" applyAlignment="1">
      <alignment vertical="top" wrapText="1"/>
    </xf>
    <xf numFmtId="0" fontId="40" fillId="0" borderId="1" xfId="0" applyFont="1" applyBorder="1" applyAlignment="1">
      <alignment vertical="top" wrapText="1"/>
    </xf>
    <xf numFmtId="0" fontId="39" fillId="0" borderId="1" xfId="0" applyFont="1" applyBorder="1" applyAlignment="1">
      <alignment vertical="top"/>
    </xf>
    <xf numFmtId="0" fontId="36" fillId="0" borderId="1" xfId="1" applyFont="1" applyBorder="1" applyAlignment="1">
      <alignment horizontal="center" vertical="top"/>
    </xf>
    <xf numFmtId="0" fontId="36" fillId="0" borderId="1" xfId="1" applyFont="1" applyBorder="1" applyAlignment="1">
      <alignment horizontal="center" vertical="center" wrapText="1"/>
    </xf>
    <xf numFmtId="0" fontId="39" fillId="0" borderId="1" xfId="0" applyFont="1" applyBorder="1" applyAlignment="1">
      <alignment vertical="top" wrapText="1"/>
    </xf>
    <xf numFmtId="0" fontId="39" fillId="0" borderId="1"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center"/>
    </xf>
    <xf numFmtId="0" fontId="36" fillId="0" borderId="1" xfId="1" applyFont="1" applyBorder="1" applyAlignment="1">
      <alignment vertical="center" wrapText="1"/>
    </xf>
    <xf numFmtId="0" fontId="36" fillId="0" borderId="1" xfId="1" applyFont="1" applyBorder="1" applyAlignment="1">
      <alignment horizontal="center" vertical="center"/>
    </xf>
    <xf numFmtId="0" fontId="36" fillId="0" borderId="1" xfId="1" applyFont="1" applyBorder="1" applyAlignment="1">
      <alignment vertical="top"/>
    </xf>
    <xf numFmtId="0" fontId="41" fillId="0" borderId="1" xfId="1" applyFont="1" applyBorder="1" applyAlignment="1">
      <alignment horizontal="center" vertical="center"/>
    </xf>
    <xf numFmtId="0" fontId="36" fillId="0" borderId="1" xfId="1" applyFont="1" applyFill="1" applyBorder="1" applyAlignment="1">
      <alignment horizontal="center" vertical="center"/>
    </xf>
    <xf numFmtId="0" fontId="38" fillId="0" borderId="1" xfId="1" applyFont="1" applyFill="1" applyBorder="1" applyAlignment="1">
      <alignment vertical="center" wrapText="1"/>
    </xf>
    <xf numFmtId="0" fontId="41" fillId="0" borderId="1" xfId="1" applyFont="1" applyFill="1" applyBorder="1" applyAlignment="1">
      <alignment horizontal="center" vertical="center"/>
    </xf>
    <xf numFmtId="0" fontId="36" fillId="0" borderId="1" xfId="1" applyFont="1" applyFill="1" applyBorder="1" applyAlignment="1">
      <alignment vertical="center"/>
    </xf>
    <xf numFmtId="0" fontId="38" fillId="0" borderId="21" xfId="1" applyFont="1" applyFill="1" applyBorder="1" applyAlignment="1">
      <alignment vertical="center" wrapText="1"/>
    </xf>
    <xf numFmtId="0" fontId="36" fillId="0" borderId="21" xfId="1" applyFont="1" applyFill="1" applyBorder="1" applyAlignment="1">
      <alignment horizontal="center" vertical="center"/>
    </xf>
    <xf numFmtId="0" fontId="36" fillId="0" borderId="21" xfId="1" applyFont="1" applyBorder="1" applyAlignment="1">
      <alignment vertical="top" wrapText="1"/>
    </xf>
    <xf numFmtId="0" fontId="36" fillId="0" borderId="53" xfId="1" applyFont="1" applyFill="1" applyBorder="1" applyAlignment="1">
      <alignment horizontal="center" vertical="center" wrapText="1"/>
    </xf>
    <xf numFmtId="0" fontId="36" fillId="0" borderId="58" xfId="1" applyFont="1" applyFill="1" applyBorder="1" applyAlignment="1">
      <alignment horizontal="center" vertical="center" wrapText="1"/>
    </xf>
    <xf numFmtId="0" fontId="40" fillId="0" borderId="12" xfId="1" applyNumberFormat="1" applyFont="1" applyFill="1" applyBorder="1" applyAlignment="1">
      <alignment vertical="top" wrapText="1"/>
    </xf>
    <xf numFmtId="0" fontId="53" fillId="0" borderId="12" xfId="0" applyNumberFormat="1" applyFont="1" applyFill="1" applyBorder="1" applyAlignment="1">
      <alignment horizontal="center"/>
    </xf>
    <xf numFmtId="0" fontId="38" fillId="0" borderId="1" xfId="1" applyNumberFormat="1" applyFont="1" applyFill="1" applyBorder="1" applyAlignment="1">
      <alignment vertical="top" wrapText="1"/>
    </xf>
    <xf numFmtId="0" fontId="41" fillId="0" borderId="1" xfId="1" applyNumberFormat="1" applyFont="1" applyFill="1" applyBorder="1" applyAlignment="1">
      <alignment horizontal="center"/>
    </xf>
    <xf numFmtId="0" fontId="36" fillId="0" borderId="1" xfId="1" applyNumberFormat="1" applyFont="1" applyFill="1" applyBorder="1" applyAlignment="1">
      <alignment vertical="top"/>
    </xf>
    <xf numFmtId="0" fontId="36" fillId="0" borderId="1" xfId="1" applyNumberFormat="1" applyFont="1" applyFill="1" applyBorder="1" applyAlignment="1">
      <alignment horizontal="center" vertical="center"/>
    </xf>
    <xf numFmtId="0" fontId="36" fillId="0" borderId="1" xfId="1" applyNumberFormat="1" applyFont="1" applyFill="1" applyBorder="1" applyAlignment="1">
      <alignment vertical="top" wrapText="1"/>
    </xf>
    <xf numFmtId="0" fontId="36" fillId="0" borderId="1" xfId="1" applyNumberFormat="1" applyFont="1" applyFill="1" applyBorder="1" applyAlignment="1">
      <alignment vertical="center"/>
    </xf>
    <xf numFmtId="0" fontId="39" fillId="0" borderId="1" xfId="1" applyNumberFormat="1" applyFont="1" applyFill="1" applyBorder="1" applyAlignment="1">
      <alignment vertical="top" wrapText="1"/>
    </xf>
    <xf numFmtId="0" fontId="41" fillId="0" borderId="1" xfId="1" applyNumberFormat="1" applyFont="1" applyFill="1" applyBorder="1" applyAlignment="1">
      <alignment horizontal="center" vertical="center"/>
    </xf>
    <xf numFmtId="0" fontId="38" fillId="0" borderId="1" xfId="1" applyFont="1" applyFill="1" applyBorder="1" applyAlignment="1">
      <alignment horizontal="justify" vertical="center" wrapText="1"/>
    </xf>
    <xf numFmtId="0" fontId="41" fillId="0" borderId="1" xfId="1" applyFont="1" applyFill="1" applyBorder="1" applyAlignment="1">
      <alignment vertical="center"/>
    </xf>
    <xf numFmtId="0" fontId="38" fillId="0" borderId="1" xfId="1" applyFont="1" applyBorder="1" applyAlignment="1">
      <alignment vertical="center" wrapText="1"/>
    </xf>
    <xf numFmtId="0" fontId="41" fillId="0" borderId="1" xfId="1" applyFont="1" applyBorder="1" applyAlignment="1">
      <alignment vertical="center"/>
    </xf>
    <xf numFmtId="0" fontId="42" fillId="0" borderId="1" xfId="0" applyFont="1" applyBorder="1" applyAlignment="1">
      <alignment horizontal="center"/>
    </xf>
    <xf numFmtId="0" fontId="39" fillId="0" borderId="1" xfId="0" applyFont="1" applyFill="1" applyBorder="1" applyAlignment="1">
      <alignment vertical="center"/>
    </xf>
    <xf numFmtId="0" fontId="38" fillId="0" borderId="15"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40" fillId="0" borderId="1" xfId="0" applyFont="1" applyFill="1" applyBorder="1" applyAlignment="1">
      <alignment vertical="center" wrapText="1"/>
    </xf>
    <xf numFmtId="0" fontId="39" fillId="0" borderId="1" xfId="0" applyFont="1" applyFill="1" applyBorder="1" applyAlignment="1">
      <alignment vertical="center" wrapText="1"/>
    </xf>
    <xf numFmtId="0" fontId="39" fillId="0" borderId="1" xfId="0" applyFont="1" applyFill="1" applyBorder="1" applyAlignment="1">
      <alignment horizontal="center" vertical="center"/>
    </xf>
    <xf numFmtId="0" fontId="53" fillId="0" borderId="1" xfId="0" applyFont="1" applyFill="1" applyBorder="1" applyAlignment="1">
      <alignment horizontal="center" vertical="center"/>
    </xf>
    <xf numFmtId="0" fontId="38" fillId="0" borderId="3" xfId="0" applyFont="1" applyFill="1" applyBorder="1" applyAlignment="1">
      <alignment horizontal="center" vertical="center" wrapText="1"/>
    </xf>
    <xf numFmtId="0" fontId="36" fillId="0" borderId="4" xfId="1" applyFont="1" applyFill="1" applyBorder="1" applyAlignment="1">
      <alignment vertical="center" wrapText="1"/>
    </xf>
    <xf numFmtId="0" fontId="41" fillId="0" borderId="4" xfId="1" applyFont="1" applyFill="1" applyBorder="1" applyAlignment="1">
      <alignment horizontal="center" vertical="center"/>
    </xf>
    <xf numFmtId="0" fontId="38" fillId="0" borderId="15" xfId="0" applyFont="1" applyBorder="1" applyAlignment="1">
      <alignment horizontal="center" vertical="center" wrapText="1"/>
    </xf>
    <xf numFmtId="0" fontId="40" fillId="0" borderId="1" xfId="1" applyFont="1" applyBorder="1" applyAlignment="1">
      <alignment vertical="center" wrapText="1"/>
    </xf>
    <xf numFmtId="0" fontId="38" fillId="0" borderId="1" xfId="1" applyFont="1" applyBorder="1" applyAlignment="1">
      <alignment horizontal="left" vertical="center" wrapText="1"/>
    </xf>
    <xf numFmtId="0" fontId="41" fillId="0" borderId="1" xfId="1" applyFont="1" applyBorder="1" applyAlignment="1">
      <alignment horizontal="center"/>
    </xf>
    <xf numFmtId="0" fontId="36" fillId="0" borderId="1" xfId="1" applyFont="1" applyBorder="1" applyAlignment="1">
      <alignment vertical="center"/>
    </xf>
    <xf numFmtId="0" fontId="39" fillId="0" borderId="1" xfId="1" applyFont="1" applyBorder="1" applyAlignment="1">
      <alignment vertical="top" wrapText="1"/>
    </xf>
    <xf numFmtId="0" fontId="41" fillId="0" borderId="1" xfId="1" applyFont="1" applyBorder="1" applyAlignment="1">
      <alignment vertical="top"/>
    </xf>
    <xf numFmtId="0" fontId="44" fillId="4" borderId="0" xfId="0" applyFont="1" applyFill="1" applyAlignment="1">
      <alignment vertical="top" wrapText="1"/>
    </xf>
    <xf numFmtId="0" fontId="5"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center" wrapText="1"/>
    </xf>
    <xf numFmtId="0" fontId="3" fillId="0" borderId="53" xfId="0" applyFont="1" applyBorder="1" applyAlignment="1">
      <alignment vertical="center" wrapText="1"/>
    </xf>
    <xf numFmtId="0" fontId="3" fillId="0" borderId="58" xfId="0" applyFont="1" applyBorder="1" applyAlignment="1">
      <alignment vertical="center" wrapText="1"/>
    </xf>
    <xf numFmtId="0" fontId="4" fillId="0" borderId="0" xfId="0" applyFont="1" applyAlignment="1">
      <alignment horizontal="center" vertical="center" wrapText="1"/>
    </xf>
    <xf numFmtId="0" fontId="0" fillId="0" borderId="0" xfId="0" applyAlignment="1">
      <alignment vertical="top" wrapText="1"/>
    </xf>
    <xf numFmtId="0" fontId="3"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62" xfId="0" applyFont="1" applyBorder="1" applyAlignment="1">
      <alignment vertical="center" wrapText="1"/>
    </xf>
    <xf numFmtId="0" fontId="3" fillId="0" borderId="63" xfId="0" applyFont="1" applyBorder="1" applyAlignment="1">
      <alignment vertical="center" wrapText="1"/>
    </xf>
    <xf numFmtId="3" fontId="3" fillId="0" borderId="62" xfId="0" applyNumberFormat="1" applyFont="1" applyBorder="1" applyAlignment="1">
      <alignment horizontal="center" vertical="center" wrapText="1"/>
    </xf>
    <xf numFmtId="0" fontId="3" fillId="0" borderId="8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52" fillId="0" borderId="0" xfId="0" applyFont="1" applyBorder="1" applyAlignment="1">
      <alignment horizontal="center" wrapText="1"/>
    </xf>
    <xf numFmtId="0" fontId="2"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47" fillId="0" borderId="0" xfId="0" applyFont="1" applyBorder="1" applyAlignment="1">
      <alignment horizontal="center" wrapText="1"/>
    </xf>
    <xf numFmtId="0" fontId="49" fillId="0" borderId="0" xfId="0" applyFont="1" applyBorder="1" applyAlignment="1">
      <alignment horizontal="center" vertical="top" wrapText="1"/>
    </xf>
    <xf numFmtId="0" fontId="9" fillId="0" borderId="10" xfId="0" applyFont="1" applyBorder="1" applyAlignment="1">
      <alignment horizontal="center" vertical="center" wrapText="1"/>
    </xf>
    <xf numFmtId="3" fontId="3" fillId="0" borderId="79" xfId="1" applyNumberFormat="1" applyFont="1" applyBorder="1" applyAlignment="1">
      <alignment horizontal="center" vertical="center" wrapText="1"/>
    </xf>
    <xf numFmtId="3" fontId="3" fillId="0" borderId="60" xfId="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0" xfId="1" applyFont="1" applyBorder="1" applyAlignment="1">
      <alignment horizontal="center" vertical="center" wrapText="1"/>
    </xf>
    <xf numFmtId="0" fontId="5" fillId="0" borderId="0" xfId="1" applyFont="1" applyBorder="1" applyAlignment="1">
      <alignment horizontal="left" vertical="center" wrapText="1"/>
    </xf>
    <xf numFmtId="0" fontId="2" fillId="0" borderId="0" xfId="0" applyFont="1" applyAlignment="1">
      <alignment horizontal="center" vertical="top" wrapText="1"/>
    </xf>
    <xf numFmtId="0" fontId="3" fillId="0" borderId="38" xfId="1" applyFont="1" applyBorder="1" applyAlignment="1">
      <alignment horizontal="center" vertical="center" wrapText="1"/>
    </xf>
    <xf numFmtId="0" fontId="4"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48" xfId="0" applyBorder="1" applyAlignment="1">
      <alignment horizontal="center" vertical="center" wrapText="1"/>
    </xf>
    <xf numFmtId="0" fontId="24" fillId="0" borderId="0" xfId="1" applyFont="1" applyFill="1" applyBorder="1" applyAlignment="1">
      <alignment horizontal="left" vertical="center" wrapText="1"/>
    </xf>
    <xf numFmtId="0" fontId="5" fillId="3" borderId="0" xfId="1" applyFont="1" applyFill="1" applyBorder="1" applyAlignment="1">
      <alignment horizontal="left" vertical="center" wrapText="1"/>
    </xf>
    <xf numFmtId="0" fontId="2" fillId="3" borderId="0" xfId="0" applyFont="1" applyFill="1" applyAlignment="1">
      <alignment vertical="top" wrapText="1"/>
    </xf>
    <xf numFmtId="0" fontId="6" fillId="3" borderId="0" xfId="0" applyFont="1" applyFill="1" applyAlignment="1">
      <alignment vertical="top" wrapText="1"/>
    </xf>
    <xf numFmtId="0" fontId="11" fillId="0" borderId="0" xfId="1" applyFont="1" applyBorder="1" applyAlignment="1">
      <alignment horizontal="center" vertical="center" wrapText="1"/>
    </xf>
    <xf numFmtId="0" fontId="11" fillId="0" borderId="0" xfId="1" applyFont="1" applyFill="1" applyBorder="1" applyAlignment="1">
      <alignment horizontal="center" vertical="center" wrapText="1"/>
    </xf>
    <xf numFmtId="3" fontId="3" fillId="0" borderId="63" xfId="1" applyNumberFormat="1" applyFont="1" applyBorder="1" applyAlignment="1">
      <alignment horizontal="center" vertical="center" wrapText="1"/>
    </xf>
    <xf numFmtId="3" fontId="3"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0" xfId="0" applyFont="1" applyAlignment="1">
      <alignment horizontal="center" vertical="center" wrapText="1"/>
    </xf>
    <xf numFmtId="0" fontId="0" fillId="0" borderId="48" xfId="0" applyBorder="1" applyAlignment="1">
      <alignment horizontal="center" wrapText="1"/>
    </xf>
    <xf numFmtId="3" fontId="5" fillId="0" borderId="54"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3" fontId="3" fillId="0" borderId="62" xfId="1" applyNumberFormat="1" applyFont="1" applyBorder="1" applyAlignment="1">
      <alignment horizontal="center" vertical="center" wrapText="1"/>
    </xf>
    <xf numFmtId="3" fontId="3" fillId="0" borderId="85" xfId="1" applyNumberFormat="1" applyFont="1" applyBorder="1" applyAlignment="1">
      <alignment horizontal="center" vertical="center" wrapText="1"/>
    </xf>
    <xf numFmtId="0" fontId="11" fillId="0" borderId="0" xfId="1" applyFont="1" applyBorder="1" applyAlignment="1">
      <alignment horizontal="center" vertical="top"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4"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5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2" fillId="0" borderId="75" xfId="0" applyFont="1" applyBorder="1" applyAlignment="1">
      <alignment horizontal="center" vertical="center" wrapText="1"/>
    </xf>
    <xf numFmtId="0" fontId="0" fillId="0" borderId="77" xfId="0" applyBorder="1" applyAlignment="1">
      <alignment horizontal="center" vertic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0" fillId="0" borderId="84" xfId="0" applyBorder="1" applyAlignment="1">
      <alignment horizontal="center" vertical="center" wrapText="1"/>
    </xf>
    <xf numFmtId="0" fontId="9" fillId="0" borderId="7" xfId="0" applyFont="1" applyBorder="1" applyAlignment="1">
      <alignment horizontal="center" vertical="center" wrapText="1"/>
    </xf>
    <xf numFmtId="0" fontId="0" fillId="0" borderId="49" xfId="0" applyBorder="1" applyAlignment="1">
      <alignment horizontal="center" wrapText="1"/>
    </xf>
    <xf numFmtId="0" fontId="9" fillId="0" borderId="11" xfId="0" applyFont="1" applyBorder="1" applyAlignment="1">
      <alignment horizontal="center" vertical="center" wrapText="1"/>
    </xf>
    <xf numFmtId="3" fontId="3" fillId="0" borderId="21" xfId="0" applyNumberFormat="1"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3" fillId="0" borderId="75"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9" fillId="0" borderId="83"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Alignment="1">
      <alignment horizontal="justify" vertical="center" wrapText="1"/>
    </xf>
    <xf numFmtId="0" fontId="6" fillId="0" borderId="44" xfId="0" applyFont="1" applyBorder="1" applyAlignment="1">
      <alignment horizontal="center" vertical="center" wrapText="1"/>
    </xf>
    <xf numFmtId="0" fontId="5" fillId="0" borderId="81"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0" xfId="0" applyFont="1" applyBorder="1" applyAlignment="1">
      <alignment horizontal="left" vertical="center" wrapText="1"/>
    </xf>
    <xf numFmtId="0" fontId="3" fillId="0" borderId="1" xfId="1" applyFont="1" applyFill="1" applyBorder="1" applyAlignment="1">
      <alignment horizontal="left" vertical="top" wrapText="1"/>
    </xf>
    <xf numFmtId="0" fontId="10" fillId="0" borderId="1" xfId="0" applyFont="1" applyBorder="1" applyAlignment="1">
      <alignment horizontal="center" vertical="center" wrapText="1"/>
    </xf>
    <xf numFmtId="0" fontId="36" fillId="0" borderId="1" xfId="1" applyFont="1" applyBorder="1" applyAlignment="1">
      <alignment horizontal="center" vertical="top" wrapText="1"/>
    </xf>
    <xf numFmtId="0" fontId="36" fillId="0" borderId="62" xfId="1" applyFont="1" applyBorder="1" applyAlignment="1">
      <alignment horizontal="center" vertical="top" wrapText="1"/>
    </xf>
    <xf numFmtId="0" fontId="36" fillId="0" borderId="63" xfId="1" applyFont="1" applyBorder="1" applyAlignment="1">
      <alignment horizontal="center" vertical="top" wrapText="1"/>
    </xf>
    <xf numFmtId="0" fontId="31" fillId="0" borderId="1" xfId="1" applyFont="1" applyFill="1" applyBorder="1" applyAlignment="1">
      <alignment horizontal="left" vertical="top" wrapText="1"/>
    </xf>
    <xf numFmtId="0" fontId="27" fillId="0" borderId="1" xfId="1" applyFont="1" applyFill="1" applyBorder="1" applyAlignment="1">
      <alignment horizontal="left" vertical="top" wrapText="1"/>
    </xf>
    <xf numFmtId="0" fontId="10" fillId="0" borderId="12" xfId="0" applyFont="1" applyBorder="1" applyAlignment="1">
      <alignment horizontal="center" vertical="center" wrapText="1"/>
    </xf>
    <xf numFmtId="0" fontId="5"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36" fillId="0" borderId="1" xfId="1" applyFont="1" applyFill="1" applyBorder="1" applyAlignment="1">
      <alignment horizontal="center" vertical="center" wrapText="1"/>
    </xf>
    <xf numFmtId="0" fontId="36" fillId="0" borderId="1" xfId="1" applyFont="1" applyBorder="1" applyAlignment="1">
      <alignment horizontal="center" vertical="center" wrapText="1"/>
    </xf>
    <xf numFmtId="0" fontId="0" fillId="0" borderId="13" xfId="0" applyBorder="1" applyAlignment="1">
      <alignment horizontal="center" vertical="center" wrapText="1"/>
    </xf>
    <xf numFmtId="0" fontId="3" fillId="0" borderId="75" xfId="0" applyFont="1" applyBorder="1" applyAlignment="1">
      <alignment horizontal="center" vertical="center" wrapText="1"/>
    </xf>
    <xf numFmtId="0" fontId="0" fillId="0" borderId="76" xfId="0" applyBorder="1" applyAlignment="1">
      <alignment horizontal="center" vertical="center" wrapText="1"/>
    </xf>
    <xf numFmtId="0" fontId="4" fillId="0" borderId="80" xfId="0" applyFont="1" applyBorder="1" applyAlignment="1">
      <alignment horizontal="right" vertical="center" wrapText="1"/>
    </xf>
    <xf numFmtId="0" fontId="10" fillId="0" borderId="2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Border="1" applyAlignment="1">
      <alignment horizontal="center" vertical="center" wrapText="1"/>
    </xf>
    <xf numFmtId="0" fontId="9"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75" xfId="0" applyFont="1" applyBorder="1" applyAlignment="1">
      <alignment vertical="center" wrapText="1"/>
    </xf>
    <xf numFmtId="0" fontId="3" fillId="0" borderId="77" xfId="0" applyFont="1" applyBorder="1" applyAlignment="1">
      <alignment vertical="center" wrapText="1"/>
    </xf>
    <xf numFmtId="0" fontId="10" fillId="0" borderId="14" xfId="0" applyFont="1" applyFill="1" applyBorder="1" applyAlignment="1">
      <alignment horizontal="center" vertical="center" wrapText="1"/>
    </xf>
    <xf numFmtId="0" fontId="0" fillId="0" borderId="3" xfId="0"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76" xfId="0" applyFont="1" applyBorder="1" applyAlignment="1">
      <alignment horizontal="center" vertical="center" wrapText="1"/>
    </xf>
    <xf numFmtId="0" fontId="0" fillId="0" borderId="78" xfId="0" applyBorder="1" applyAlignment="1">
      <alignment vertical="center" wrapText="1"/>
    </xf>
    <xf numFmtId="0" fontId="6"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13" fillId="0" borderId="0" xfId="0" applyFont="1" applyAlignment="1">
      <alignment horizontal="center" vertical="center"/>
    </xf>
    <xf numFmtId="0" fontId="3" fillId="4" borderId="40" xfId="1" applyFont="1" applyFill="1" applyBorder="1" applyAlignment="1">
      <alignment horizontal="center" vertical="center" wrapText="1"/>
    </xf>
    <xf numFmtId="0" fontId="3" fillId="4" borderId="65" xfId="1" applyFont="1" applyFill="1" applyBorder="1" applyAlignment="1">
      <alignment horizontal="center" vertical="center" wrapText="1"/>
    </xf>
    <xf numFmtId="0" fontId="28" fillId="0" borderId="0" xfId="0" applyFont="1" applyAlignment="1">
      <alignment horizontal="left" vertical="center" wrapText="1"/>
    </xf>
    <xf numFmtId="0" fontId="3" fillId="0" borderId="0" xfId="0" applyFont="1" applyAlignment="1">
      <alignment vertical="center" wrapText="1"/>
    </xf>
    <xf numFmtId="0" fontId="11" fillId="0" borderId="0" xfId="0" applyFont="1" applyBorder="1" applyAlignment="1">
      <alignment horizontal="center" vertical="center" wrapText="1"/>
    </xf>
    <xf numFmtId="0" fontId="0" fillId="0" borderId="0" xfId="0" applyBorder="1" applyAlignment="1">
      <alignment vertical="top" wrapText="1"/>
    </xf>
    <xf numFmtId="0" fontId="3" fillId="0" borderId="0" xfId="0" applyFont="1" applyBorder="1" applyAlignment="1">
      <alignment vertical="center" wrapText="1"/>
    </xf>
    <xf numFmtId="0" fontId="2" fillId="0" borderId="20" xfId="1" applyFont="1" applyBorder="1" applyAlignment="1">
      <alignment horizontal="left" vertical="center" wrapText="1"/>
    </xf>
    <xf numFmtId="0" fontId="6" fillId="0" borderId="14" xfId="0" applyFont="1" applyBorder="1" applyAlignment="1">
      <alignment vertical="center" wrapText="1"/>
    </xf>
    <xf numFmtId="0" fontId="0" fillId="0" borderId="12" xfId="0" applyBorder="1" applyAlignment="1">
      <alignment vertical="center" wrapText="1"/>
    </xf>
    <xf numFmtId="0" fontId="2" fillId="0" borderId="18" xfId="1" applyFont="1" applyBorder="1" applyAlignment="1">
      <alignment horizontal="left" vertical="center" wrapText="1"/>
    </xf>
    <xf numFmtId="0" fontId="9" fillId="0" borderId="74" xfId="0" applyFont="1" applyBorder="1" applyAlignment="1">
      <alignment horizontal="center" vertical="center" wrapText="1"/>
    </xf>
    <xf numFmtId="0" fontId="0" fillId="0" borderId="23" xfId="0" applyBorder="1" applyAlignment="1">
      <alignment horizontal="center" vertical="center" wrapText="1"/>
    </xf>
    <xf numFmtId="0" fontId="0" fillId="0" borderId="4" xfId="0" applyFill="1" applyBorder="1" applyAlignment="1">
      <alignment horizontal="center"/>
    </xf>
    <xf numFmtId="0" fontId="19" fillId="0" borderId="1" xfId="0" applyFont="1" applyFill="1" applyBorder="1" applyAlignment="1">
      <alignment horizontal="center"/>
    </xf>
    <xf numFmtId="0" fontId="6" fillId="0" borderId="15" xfId="0" applyFont="1" applyBorder="1" applyAlignment="1">
      <alignment vertical="center" wrapText="1"/>
    </xf>
    <xf numFmtId="0" fontId="0" fillId="0" borderId="1" xfId="0" applyBorder="1" applyAlignment="1">
      <alignment vertical="center" wrapText="1"/>
    </xf>
    <xf numFmtId="0" fontId="53" fillId="0" borderId="1" xfId="0" applyFont="1" applyFill="1" applyBorder="1" applyAlignment="1">
      <alignment horizontal="center"/>
    </xf>
    <xf numFmtId="0" fontId="2" fillId="0" borderId="7" xfId="1" applyFont="1" applyFill="1" applyBorder="1" applyAlignment="1">
      <alignment horizontal="center" vertical="center" wrapText="1"/>
    </xf>
    <xf numFmtId="0" fontId="36" fillId="0" borderId="4" xfId="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4" fillId="0" borderId="4"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3" xfId="0" applyFont="1" applyBorder="1" applyAlignment="1">
      <alignment horizontal="center" vertical="center" wrapText="1"/>
    </xf>
    <xf numFmtId="0" fontId="3" fillId="0" borderId="20"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4" borderId="59" xfId="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9" xfId="0" applyFont="1" applyBorder="1" applyAlignment="1">
      <alignment horizontal="center" vertical="center" wrapText="1"/>
    </xf>
    <xf numFmtId="0" fontId="4" fillId="0" borderId="5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1" applyFont="1" applyBorder="1" applyAlignment="1">
      <alignment horizontal="left" vertical="center" wrapText="1"/>
    </xf>
    <xf numFmtId="0" fontId="10" fillId="0" borderId="12" xfId="0" applyFont="1" applyBorder="1" applyAlignment="1">
      <alignment horizontal="center"/>
    </xf>
    <xf numFmtId="0" fontId="14" fillId="0" borderId="12" xfId="0" applyFont="1" applyBorder="1" applyAlignment="1">
      <alignment horizontal="center"/>
    </xf>
    <xf numFmtId="0" fontId="10" fillId="0" borderId="43"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3" xfId="0" applyFont="1" applyBorder="1" applyAlignment="1">
      <alignment horizontal="center" vertical="center" wrapText="1"/>
    </xf>
    <xf numFmtId="0" fontId="3" fillId="0" borderId="36" xfId="1" applyFont="1" applyBorder="1" applyAlignment="1">
      <alignment horizontal="left" vertical="center" wrapText="1"/>
    </xf>
    <xf numFmtId="0" fontId="3" fillId="0" borderId="47" xfId="1" applyFont="1" applyBorder="1" applyAlignment="1">
      <alignment horizontal="left" vertical="center" wrapText="1"/>
    </xf>
    <xf numFmtId="0" fontId="3" fillId="0" borderId="28" xfId="1" applyFont="1" applyBorder="1" applyAlignment="1">
      <alignment horizontal="left" vertical="center" wrapText="1"/>
    </xf>
    <xf numFmtId="0" fontId="5" fillId="0" borderId="40" xfId="1" applyFont="1" applyBorder="1" applyAlignment="1">
      <alignment horizontal="left" vertical="center" wrapText="1"/>
    </xf>
    <xf numFmtId="0" fontId="5" fillId="4" borderId="42" xfId="1" applyFont="1" applyFill="1" applyBorder="1" applyAlignment="1">
      <alignment horizontal="left" vertical="center" wrapText="1"/>
    </xf>
    <xf numFmtId="0" fontId="6" fillId="0" borderId="3" xfId="0" applyFont="1" applyBorder="1" applyAlignment="1">
      <alignment vertical="center" wrapText="1"/>
    </xf>
    <xf numFmtId="0" fontId="0" fillId="0" borderId="4" xfId="0" applyBorder="1" applyAlignment="1">
      <alignment vertical="center" wrapText="1"/>
    </xf>
    <xf numFmtId="0" fontId="9" fillId="0" borderId="2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36" fillId="0" borderId="62" xfId="1" applyFont="1" applyBorder="1" applyAlignment="1">
      <alignment horizontal="center" vertical="center" wrapText="1"/>
    </xf>
    <xf numFmtId="0" fontId="36" fillId="0" borderId="63" xfId="1" applyFont="1" applyBorder="1" applyAlignment="1">
      <alignment horizontal="center" vertical="center" wrapText="1"/>
    </xf>
    <xf numFmtId="0" fontId="30" fillId="0" borderId="1" xfId="1" applyNumberFormat="1" applyFont="1" applyFill="1" applyBorder="1" applyAlignment="1">
      <alignment horizontal="center" vertical="center" wrapText="1"/>
    </xf>
    <xf numFmtId="0" fontId="0" fillId="0" borderId="0" xfId="0" applyBorder="1" applyAlignment="1">
      <alignment horizontal="center"/>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10" fillId="0" borderId="31" xfId="0" applyFont="1" applyBorder="1" applyAlignment="1">
      <alignment horizontal="center" vertical="center" wrapText="1"/>
    </xf>
    <xf numFmtId="0" fontId="0" fillId="0" borderId="50" xfId="0" applyFont="1" applyBorder="1" applyAlignment="1">
      <alignment horizontal="center" vertical="center" wrapText="1"/>
    </xf>
    <xf numFmtId="0" fontId="5" fillId="4" borderId="0" xfId="0" applyFont="1" applyFill="1" applyAlignment="1">
      <alignment horizontal="lef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8" fillId="4" borderId="40" xfId="1" applyFont="1" applyFill="1" applyBorder="1" applyAlignment="1">
      <alignment horizontal="center" vertical="center" wrapText="1"/>
    </xf>
    <xf numFmtId="0" fontId="18" fillId="0" borderId="0" xfId="1" applyFont="1" applyAlignment="1">
      <alignment vertical="top" wrapText="1"/>
    </xf>
    <xf numFmtId="0" fontId="3" fillId="0" borderId="67" xfId="1" applyFont="1" applyBorder="1" applyAlignment="1">
      <alignment horizontal="center" vertical="center" wrapText="1"/>
    </xf>
    <xf numFmtId="0" fontId="8" fillId="0" borderId="40" xfId="1" applyFont="1" applyBorder="1" applyAlignment="1">
      <alignment horizontal="center" vertical="center" wrapText="1"/>
    </xf>
    <xf numFmtId="0" fontId="3" fillId="0" borderId="20" xfId="1" applyFont="1" applyBorder="1" applyAlignment="1">
      <alignment horizontal="left" vertical="center" wrapText="1"/>
    </xf>
    <xf numFmtId="0" fontId="3" fillId="0" borderId="66" xfId="1" applyFont="1" applyBorder="1" applyAlignment="1">
      <alignment horizontal="left" vertical="center" wrapText="1"/>
    </xf>
    <xf numFmtId="0" fontId="9" fillId="0" borderId="10" xfId="0" applyFont="1" applyFill="1" applyBorder="1" applyAlignment="1">
      <alignment horizontal="center" vertical="center" wrapText="1"/>
    </xf>
    <xf numFmtId="0" fontId="3" fillId="0" borderId="40" xfId="1" applyFont="1" applyBorder="1" applyAlignment="1">
      <alignment horizontal="center" vertical="center" wrapText="1"/>
    </xf>
    <xf numFmtId="0" fontId="10"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1" fillId="0" borderId="1" xfId="0" applyFont="1" applyBorder="1" applyAlignment="1">
      <alignment vertical="top"/>
    </xf>
    <xf numFmtId="0" fontId="39" fillId="0" borderId="1" xfId="0" applyFont="1" applyBorder="1" applyAlignment="1">
      <alignment horizontal="center"/>
    </xf>
    <xf numFmtId="0" fontId="19" fillId="0" borderId="1" xfId="0" applyFont="1" applyBorder="1" applyAlignment="1">
      <alignment horizontal="center" vertical="top" wrapText="1"/>
    </xf>
    <xf numFmtId="3" fontId="36" fillId="0" borderId="1" xfId="1" applyNumberFormat="1" applyFont="1" applyBorder="1" applyAlignment="1">
      <alignment horizontal="center" vertical="top" wrapText="1"/>
    </xf>
    <xf numFmtId="0" fontId="41" fillId="0" borderId="1" xfId="0" applyFont="1" applyBorder="1" applyAlignment="1">
      <alignment horizontal="center"/>
    </xf>
    <xf numFmtId="0" fontId="36" fillId="0" borderId="1" xfId="1" applyFont="1" applyBorder="1" applyAlignment="1">
      <alignment vertical="top" wrapText="1"/>
    </xf>
    <xf numFmtId="0" fontId="36" fillId="0" borderId="1" xfId="1"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36" fillId="0" borderId="12" xfId="1" applyNumberFormat="1" applyFont="1" applyFill="1" applyBorder="1" applyAlignment="1">
      <alignment horizontal="center" vertical="center" wrapText="1"/>
    </xf>
    <xf numFmtId="0" fontId="36" fillId="0" borderId="62" xfId="1" applyFont="1" applyFill="1" applyBorder="1" applyAlignment="1">
      <alignment horizontal="center" vertical="center" wrapText="1"/>
    </xf>
    <xf numFmtId="0" fontId="36" fillId="0" borderId="63" xfId="1" applyFont="1" applyFill="1" applyBorder="1" applyAlignment="1">
      <alignment horizontal="center" vertical="center" wrapText="1"/>
    </xf>
    <xf numFmtId="0" fontId="53" fillId="0" borderId="1" xfId="0" applyNumberFormat="1" applyFont="1" applyFill="1" applyBorder="1"/>
    <xf numFmtId="0" fontId="39" fillId="0" borderId="1" xfId="0" applyFont="1" applyFill="1" applyBorder="1" applyAlignment="1">
      <alignment horizontal="center" vertical="center"/>
    </xf>
    <xf numFmtId="0" fontId="36" fillId="0" borderId="1" xfId="1" applyFont="1" applyFill="1" applyBorder="1" applyAlignment="1">
      <alignment vertical="center" wrapText="1"/>
    </xf>
    <xf numFmtId="0" fontId="39" fillId="0" borderId="1" xfId="0" applyFont="1" applyFill="1" applyBorder="1" applyAlignment="1">
      <alignment horizontal="center" wrapText="1"/>
    </xf>
    <xf numFmtId="0" fontId="2" fillId="0" borderId="64" xfId="1" applyNumberFormat="1" applyFont="1" applyFill="1" applyBorder="1" applyAlignment="1">
      <alignment horizontal="center" vertical="center" wrapText="1"/>
    </xf>
    <xf numFmtId="49" fontId="51" fillId="0" borderId="0" xfId="0" applyNumberFormat="1" applyFont="1" applyAlignment="1">
      <alignment horizontal="center" wrapText="1"/>
    </xf>
    <xf numFmtId="49" fontId="17" fillId="0" borderId="0" xfId="1" applyNumberFormat="1" applyFont="1" applyBorder="1" applyAlignment="1">
      <alignment horizontal="center" vertical="center" wrapText="1"/>
    </xf>
    <xf numFmtId="0" fontId="36" fillId="0" borderId="62" xfId="1" applyNumberFormat="1" applyFont="1" applyFill="1" applyBorder="1" applyAlignment="1">
      <alignment horizontal="center" vertical="center" wrapText="1"/>
    </xf>
    <xf numFmtId="0" fontId="36" fillId="0" borderId="63" xfId="1" applyNumberFormat="1" applyFont="1" applyFill="1" applyBorder="1" applyAlignment="1">
      <alignment horizontal="center" vertical="center" wrapText="1"/>
    </xf>
    <xf numFmtId="0" fontId="24" fillId="4" borderId="0" xfId="0" applyFont="1" applyFill="1" applyAlignment="1">
      <alignment vertical="top" wrapText="1"/>
    </xf>
  </cellXfs>
  <cellStyles count="2">
    <cellStyle name="Excel Built-in Normal" xfId="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M441"/>
  <sheetViews>
    <sheetView tabSelected="1" view="pageBreakPreview" topLeftCell="A6" zoomScale="85" zoomScaleNormal="100" zoomScaleSheetLayoutView="85" workbookViewId="0">
      <selection activeCell="N15" sqref="N15:O15"/>
    </sheetView>
  </sheetViews>
  <sheetFormatPr defaultRowHeight="15"/>
  <cols>
    <col min="1" max="1" width="13.5703125" customWidth="1"/>
    <col min="2" max="2" width="61.28515625" customWidth="1"/>
    <col min="3" max="3" width="17.7109375" customWidth="1"/>
    <col min="4" max="4" width="16.140625" customWidth="1"/>
    <col min="5" max="5" width="14.7109375" customWidth="1"/>
    <col min="6" max="6" width="14.28515625" customWidth="1"/>
    <col min="7" max="7" width="15.7109375" customWidth="1"/>
    <col min="8" max="8" width="13.140625" customWidth="1"/>
    <col min="9" max="9" width="13" customWidth="1"/>
    <col min="10" max="10" width="14.28515625" customWidth="1"/>
    <col min="11" max="11" width="13.5703125" customWidth="1"/>
    <col min="12" max="12" width="13.140625" customWidth="1"/>
    <col min="13" max="13" width="14.28515625" customWidth="1"/>
    <col min="14" max="14" width="17.28515625" customWidth="1"/>
    <col min="15" max="15" width="10" customWidth="1"/>
    <col min="16" max="16" width="10.42578125" customWidth="1"/>
  </cols>
  <sheetData>
    <row r="1" spans="1:34" ht="18.75" customHeight="1">
      <c r="A1" s="1"/>
      <c r="J1" s="205"/>
      <c r="K1" s="205"/>
      <c r="L1" s="205"/>
      <c r="M1" s="205" t="s">
        <v>0</v>
      </c>
      <c r="N1" s="205"/>
      <c r="O1" s="205"/>
    </row>
    <row r="2" spans="1:34" ht="15.75">
      <c r="A2" s="1"/>
      <c r="J2" s="205"/>
      <c r="K2" s="205"/>
      <c r="L2" s="205"/>
      <c r="M2" s="205" t="s">
        <v>1</v>
      </c>
      <c r="N2" s="205"/>
      <c r="O2" s="205"/>
    </row>
    <row r="3" spans="1:34" ht="15.75">
      <c r="A3" s="1"/>
      <c r="J3" s="205"/>
      <c r="K3" s="205"/>
      <c r="L3" s="205"/>
      <c r="M3" s="205" t="s">
        <v>2</v>
      </c>
      <c r="N3" s="205"/>
      <c r="O3" s="205"/>
    </row>
    <row r="4" spans="1:34">
      <c r="J4" s="205"/>
      <c r="K4" s="205"/>
      <c r="L4" s="205"/>
      <c r="M4" s="205" t="s">
        <v>151</v>
      </c>
      <c r="N4" s="205"/>
      <c r="O4" s="205"/>
    </row>
    <row r="5" spans="1:34">
      <c r="J5" s="272"/>
      <c r="K5" s="205"/>
      <c r="L5" s="205"/>
      <c r="M5" s="272" t="s">
        <v>157</v>
      </c>
      <c r="N5" s="205"/>
      <c r="O5" s="205"/>
    </row>
    <row r="6" spans="1:34" ht="22.5" customHeight="1">
      <c r="J6" s="205"/>
      <c r="K6" s="205"/>
      <c r="L6" s="205"/>
      <c r="M6" s="177"/>
      <c r="N6" s="177"/>
    </row>
    <row r="7" spans="1:34" ht="22.5">
      <c r="A7" s="544" t="s">
        <v>263</v>
      </c>
      <c r="B7" s="544"/>
      <c r="C7" s="544"/>
      <c r="D7" s="544"/>
      <c r="E7" s="544"/>
      <c r="F7" s="544"/>
      <c r="G7" s="544"/>
      <c r="H7" s="544"/>
      <c r="I7" s="544"/>
      <c r="J7" s="544"/>
      <c r="K7" s="544"/>
      <c r="L7" s="544"/>
      <c r="M7" s="544"/>
      <c r="N7" s="544"/>
      <c r="R7" s="449"/>
      <c r="S7" s="449"/>
      <c r="T7" s="449"/>
      <c r="U7" s="449"/>
      <c r="V7" s="449"/>
      <c r="W7" s="449"/>
      <c r="X7" s="449"/>
      <c r="Y7" s="449"/>
      <c r="Z7" s="449"/>
      <c r="AA7" s="449"/>
      <c r="AB7" s="449"/>
      <c r="AC7" s="449"/>
      <c r="AD7" s="449"/>
      <c r="AE7" s="449"/>
      <c r="AF7" s="449"/>
    </row>
    <row r="8" spans="1:34">
      <c r="A8" s="2"/>
      <c r="R8" s="450"/>
      <c r="S8" s="451"/>
      <c r="T8" s="451"/>
      <c r="U8" s="451"/>
      <c r="V8" s="451"/>
      <c r="W8" s="451"/>
      <c r="X8" s="451"/>
      <c r="Y8" s="451"/>
      <c r="Z8" s="451"/>
      <c r="AA8" s="451"/>
      <c r="AB8" s="451"/>
      <c r="AC8" s="451"/>
      <c r="AD8" s="451"/>
      <c r="AE8" s="451"/>
      <c r="AF8" s="199"/>
    </row>
    <row r="9" spans="1:34" ht="27" customHeight="1">
      <c r="A9" s="441" t="s">
        <v>159</v>
      </c>
      <c r="B9" s="441"/>
      <c r="C9" s="441"/>
      <c r="D9" s="441"/>
      <c r="E9" s="441"/>
      <c r="F9" s="441"/>
      <c r="G9" s="440" t="s">
        <v>158</v>
      </c>
      <c r="H9" s="440"/>
      <c r="I9" s="440"/>
      <c r="J9" s="197"/>
      <c r="K9" s="194"/>
      <c r="L9" s="197"/>
      <c r="M9" s="194"/>
      <c r="N9" s="658" t="s">
        <v>197</v>
      </c>
      <c r="O9" s="658"/>
    </row>
    <row r="10" spans="1:34" ht="36.75" customHeight="1">
      <c r="A10" s="458" t="s">
        <v>161</v>
      </c>
      <c r="B10" s="458"/>
      <c r="C10" s="458"/>
      <c r="D10" s="458"/>
      <c r="E10" s="458"/>
      <c r="F10" s="458"/>
      <c r="G10" s="452" t="s">
        <v>160</v>
      </c>
      <c r="H10" s="452"/>
      <c r="I10" s="452"/>
      <c r="J10" s="198"/>
      <c r="K10" s="194"/>
      <c r="L10" s="256"/>
      <c r="M10" s="194"/>
      <c r="N10" s="466" t="s">
        <v>162</v>
      </c>
      <c r="O10" s="466"/>
    </row>
    <row r="11" spans="1:34" ht="24.75" customHeight="1">
      <c r="A11" s="458"/>
      <c r="B11" s="458"/>
      <c r="C11" s="458"/>
      <c r="D11" s="458"/>
      <c r="E11" s="458"/>
      <c r="F11" s="458"/>
      <c r="G11" s="195"/>
      <c r="H11" s="88"/>
      <c r="I11" s="88"/>
      <c r="J11" s="88"/>
      <c r="K11" s="196"/>
      <c r="L11" s="88"/>
      <c r="M11" s="196"/>
      <c r="N11" s="88"/>
    </row>
    <row r="12" spans="1:34" ht="33" customHeight="1">
      <c r="A12" s="441" t="s">
        <v>186</v>
      </c>
      <c r="B12" s="441"/>
      <c r="C12" s="441"/>
      <c r="D12" s="441"/>
      <c r="E12" s="441"/>
      <c r="F12" s="441"/>
      <c r="G12" s="440" t="s">
        <v>163</v>
      </c>
      <c r="H12" s="440"/>
      <c r="I12" s="440"/>
      <c r="J12" s="197"/>
      <c r="K12" s="194"/>
      <c r="L12" s="197"/>
      <c r="M12" s="194"/>
      <c r="N12" s="658" t="s">
        <v>197</v>
      </c>
      <c r="O12" s="658"/>
    </row>
    <row r="13" spans="1:34" ht="48" customHeight="1">
      <c r="A13" s="442" t="s">
        <v>164</v>
      </c>
      <c r="B13" s="442"/>
      <c r="C13" s="442"/>
      <c r="D13" s="442"/>
      <c r="E13" s="442"/>
      <c r="F13" s="442"/>
      <c r="G13" s="466" t="s">
        <v>165</v>
      </c>
      <c r="H13" s="466"/>
      <c r="I13" s="466"/>
      <c r="J13" s="198"/>
      <c r="K13" s="196"/>
      <c r="L13" s="256"/>
      <c r="M13" s="196"/>
      <c r="N13" s="466" t="s">
        <v>162</v>
      </c>
      <c r="O13" s="466"/>
    </row>
    <row r="14" spans="1:34" ht="9.75" customHeight="1">
      <c r="A14" s="55"/>
      <c r="B14" s="55"/>
      <c r="C14" s="55"/>
      <c r="D14" s="55"/>
      <c r="E14" s="55"/>
      <c r="F14" s="193"/>
      <c r="G14" s="193"/>
      <c r="H14" s="193"/>
      <c r="I14" s="193"/>
      <c r="J14" s="193"/>
      <c r="K14" s="193"/>
      <c r="L14" s="55"/>
      <c r="M14" s="55"/>
      <c r="N14" s="55"/>
    </row>
    <row r="15" spans="1:34" ht="23.25" customHeight="1">
      <c r="A15" s="258" t="s">
        <v>138</v>
      </c>
      <c r="B15" s="278" t="s">
        <v>193</v>
      </c>
      <c r="C15" s="277">
        <v>3242</v>
      </c>
      <c r="D15" s="259"/>
      <c r="E15" s="277">
        <v>1090</v>
      </c>
      <c r="F15" s="259"/>
      <c r="G15" s="276" t="s">
        <v>190</v>
      </c>
      <c r="H15" s="259"/>
      <c r="I15" s="259"/>
      <c r="J15" s="259"/>
      <c r="K15" s="259"/>
      <c r="L15" s="259"/>
      <c r="M15" s="259"/>
      <c r="N15" s="657" t="s">
        <v>268</v>
      </c>
      <c r="O15" s="657"/>
    </row>
    <row r="16" spans="1:34" ht="36" customHeight="1">
      <c r="A16" s="257"/>
      <c r="B16" s="201" t="s">
        <v>187</v>
      </c>
      <c r="C16" s="452" t="s">
        <v>184</v>
      </c>
      <c r="D16" s="452"/>
      <c r="E16" s="452" t="s">
        <v>188</v>
      </c>
      <c r="F16" s="452"/>
      <c r="G16" s="453" t="s">
        <v>185</v>
      </c>
      <c r="H16" s="453"/>
      <c r="I16" s="453"/>
      <c r="J16" s="453"/>
      <c r="K16" s="453"/>
      <c r="L16" s="279"/>
      <c r="M16" s="257"/>
      <c r="N16" s="453" t="s">
        <v>189</v>
      </c>
      <c r="O16" s="453"/>
      <c r="Q16" s="252"/>
      <c r="S16" s="429"/>
      <c r="T16" s="429"/>
      <c r="U16" s="429"/>
      <c r="V16" s="429"/>
      <c r="W16" s="429"/>
      <c r="X16" s="429"/>
      <c r="Y16" s="429"/>
      <c r="Z16" s="429"/>
      <c r="AA16" s="429"/>
      <c r="AB16" s="429"/>
      <c r="AC16" s="429"/>
      <c r="AD16" s="252"/>
      <c r="AE16" s="433"/>
      <c r="AF16" s="433"/>
      <c r="AG16" s="9"/>
      <c r="AH16" s="306"/>
    </row>
    <row r="17" spans="1:32" ht="27.6" customHeight="1">
      <c r="A17" s="257"/>
      <c r="B17" s="257"/>
      <c r="C17" s="257"/>
      <c r="D17" s="257"/>
      <c r="E17" s="257"/>
      <c r="F17" s="257"/>
      <c r="G17" s="257"/>
      <c r="H17" s="257"/>
      <c r="I17" s="257"/>
      <c r="J17" s="257"/>
      <c r="K17" s="257"/>
      <c r="L17" s="257"/>
      <c r="M17" s="257"/>
      <c r="N17" s="257"/>
      <c r="O17" s="257"/>
      <c r="Q17" s="253"/>
      <c r="R17" s="254"/>
      <c r="S17" s="434"/>
      <c r="T17" s="434"/>
      <c r="U17" s="434"/>
      <c r="V17" s="434"/>
      <c r="W17" s="434"/>
      <c r="X17" s="434"/>
      <c r="Y17" s="434"/>
      <c r="Z17" s="434"/>
      <c r="AA17" s="434"/>
      <c r="AB17" s="434"/>
      <c r="AC17" s="434"/>
      <c r="AD17" s="255"/>
      <c r="AE17" s="434"/>
      <c r="AF17" s="434"/>
    </row>
    <row r="18" spans="1:32">
      <c r="A18" s="12"/>
    </row>
    <row r="19" spans="1:32" ht="15.75" customHeight="1">
      <c r="A19" s="413" t="s">
        <v>213</v>
      </c>
      <c r="B19" s="413"/>
      <c r="C19" s="413"/>
      <c r="D19" s="413"/>
      <c r="E19" s="413"/>
      <c r="F19" s="413"/>
      <c r="G19" s="413"/>
      <c r="H19" s="413"/>
      <c r="I19" s="413"/>
      <c r="J19" s="413"/>
      <c r="K19" s="413"/>
      <c r="L19" s="413"/>
      <c r="M19" s="413"/>
      <c r="N19" s="413"/>
    </row>
    <row r="20" spans="1:32" ht="13.15" customHeight="1">
      <c r="A20" s="12"/>
    </row>
    <row r="21" spans="1:32" ht="15.75" customHeight="1">
      <c r="A21" s="547" t="s">
        <v>147</v>
      </c>
      <c r="B21" s="547"/>
      <c r="C21" s="547"/>
      <c r="D21" s="547"/>
      <c r="E21" s="547"/>
      <c r="F21" s="547"/>
      <c r="G21" s="547"/>
      <c r="H21" s="547"/>
      <c r="I21" s="547"/>
      <c r="J21" s="547"/>
      <c r="K21" s="547"/>
      <c r="L21" s="547"/>
      <c r="M21" s="547"/>
      <c r="N21" s="547"/>
    </row>
    <row r="22" spans="1:32" ht="15.75" customHeight="1">
      <c r="A22" s="632" t="s">
        <v>262</v>
      </c>
      <c r="B22" s="632"/>
      <c r="C22" s="632"/>
      <c r="D22" s="632"/>
      <c r="E22" s="632"/>
      <c r="F22" s="632"/>
      <c r="G22" s="632"/>
      <c r="H22" s="632"/>
      <c r="I22" s="632"/>
      <c r="J22" s="632"/>
      <c r="K22" s="632"/>
      <c r="L22" s="632"/>
      <c r="M22" s="632"/>
      <c r="N22" s="632"/>
    </row>
    <row r="23" spans="1:32" ht="18.600000000000001" customHeight="1">
      <c r="A23" s="413"/>
      <c r="B23" s="413"/>
      <c r="C23" s="413"/>
      <c r="D23" s="413"/>
      <c r="E23" s="413"/>
      <c r="F23" s="413"/>
      <c r="G23" s="413"/>
      <c r="H23" s="413"/>
      <c r="I23" s="413"/>
      <c r="J23" s="413"/>
      <c r="K23" s="413"/>
      <c r="L23" s="413"/>
      <c r="M23" s="413"/>
      <c r="N23" s="413"/>
    </row>
    <row r="24" spans="1:32" ht="15.75" customHeight="1">
      <c r="A24" s="547" t="s">
        <v>148</v>
      </c>
      <c r="B24" s="547"/>
      <c r="C24" s="547"/>
      <c r="D24" s="547"/>
      <c r="E24" s="547"/>
      <c r="F24" s="547"/>
      <c r="G24" s="547"/>
      <c r="H24" s="547"/>
      <c r="I24" s="547"/>
      <c r="J24" s="547"/>
      <c r="K24" s="547"/>
      <c r="L24" s="547"/>
      <c r="M24" s="547"/>
      <c r="N24" s="547"/>
    </row>
    <row r="25" spans="1:32" ht="19.899999999999999" customHeight="1">
      <c r="A25" s="632" t="s">
        <v>255</v>
      </c>
      <c r="B25" s="632"/>
      <c r="C25" s="632"/>
      <c r="D25" s="632"/>
      <c r="E25" s="632"/>
      <c r="F25" s="632"/>
      <c r="G25" s="632"/>
      <c r="H25" s="632"/>
      <c r="I25" s="632"/>
      <c r="J25" s="632"/>
      <c r="K25" s="632"/>
      <c r="L25" s="632"/>
      <c r="M25" s="632"/>
      <c r="N25" s="632"/>
    </row>
    <row r="26" spans="1:32" ht="19.899999999999999" customHeight="1">
      <c r="A26" s="78"/>
      <c r="B26" s="78"/>
      <c r="C26" s="78"/>
      <c r="D26" s="78"/>
      <c r="E26" s="78"/>
      <c r="F26" s="78"/>
      <c r="G26" s="78"/>
      <c r="H26" s="78"/>
      <c r="I26" s="78"/>
      <c r="J26" s="78"/>
      <c r="K26" s="78"/>
      <c r="L26" s="78"/>
      <c r="M26" s="78"/>
      <c r="N26" s="78"/>
    </row>
    <row r="27" spans="1:32" ht="15.75" customHeight="1">
      <c r="A27" s="547" t="s">
        <v>149</v>
      </c>
      <c r="B27" s="547"/>
      <c r="C27" s="547"/>
      <c r="D27" s="547"/>
      <c r="E27" s="547"/>
      <c r="F27" s="547"/>
      <c r="G27" s="547"/>
      <c r="H27" s="547"/>
      <c r="I27" s="547"/>
      <c r="J27" s="547"/>
      <c r="K27" s="547"/>
      <c r="L27" s="547"/>
      <c r="M27" s="547"/>
      <c r="N27" s="547"/>
    </row>
    <row r="28" spans="1:32" s="79" customFormat="1" ht="182.25" customHeight="1">
      <c r="A28" s="448" t="s">
        <v>260</v>
      </c>
      <c r="B28" s="448"/>
      <c r="C28" s="448"/>
      <c r="D28" s="448"/>
      <c r="E28" s="448"/>
      <c r="F28" s="448"/>
      <c r="G28" s="448"/>
      <c r="H28" s="448"/>
      <c r="I28" s="448"/>
      <c r="J28" s="448"/>
      <c r="K28" s="448"/>
      <c r="L28" s="448"/>
      <c r="M28" s="448"/>
      <c r="N28" s="448"/>
      <c r="O28" s="448"/>
    </row>
    <row r="29" spans="1:32" ht="15.75" customHeight="1">
      <c r="A29" s="547" t="s">
        <v>150</v>
      </c>
      <c r="B29" s="547"/>
      <c r="C29" s="547"/>
      <c r="D29" s="547"/>
      <c r="E29" s="547"/>
      <c r="F29" s="547"/>
      <c r="G29" s="547"/>
      <c r="H29" s="547"/>
      <c r="I29" s="547"/>
      <c r="J29" s="547"/>
      <c r="K29" s="547"/>
      <c r="L29" s="547"/>
      <c r="M29" s="547"/>
      <c r="N29" s="547"/>
    </row>
    <row r="30" spans="1:32">
      <c r="A30" s="12"/>
    </row>
    <row r="31" spans="1:32" ht="15.75" customHeight="1">
      <c r="A31" s="413" t="s">
        <v>215</v>
      </c>
      <c r="B31" s="547"/>
      <c r="C31" s="547"/>
      <c r="D31" s="547"/>
      <c r="E31" s="547"/>
      <c r="F31" s="547"/>
      <c r="G31" s="547"/>
      <c r="H31" s="547"/>
      <c r="I31" s="547"/>
      <c r="J31" s="547"/>
      <c r="K31" s="547"/>
      <c r="L31" s="547"/>
      <c r="M31" s="547"/>
      <c r="N31" s="547"/>
    </row>
    <row r="32" spans="1:32" ht="16.5" thickBot="1">
      <c r="N32" s="61" t="s">
        <v>46</v>
      </c>
    </row>
    <row r="33" spans="1:14" ht="15.75" customHeight="1" thickBot="1">
      <c r="A33" s="443" t="s">
        <v>3</v>
      </c>
      <c r="B33" s="443" t="s">
        <v>4</v>
      </c>
      <c r="C33" s="546" t="s">
        <v>214</v>
      </c>
      <c r="D33" s="546"/>
      <c r="E33" s="546"/>
      <c r="F33" s="546"/>
      <c r="G33" s="546" t="s">
        <v>217</v>
      </c>
      <c r="H33" s="546"/>
      <c r="I33" s="546"/>
      <c r="J33" s="546"/>
      <c r="K33" s="633" t="s">
        <v>216</v>
      </c>
      <c r="L33" s="633"/>
      <c r="M33" s="633"/>
      <c r="N33" s="633"/>
    </row>
    <row r="34" spans="1:14" ht="22.5" customHeight="1" thickBot="1">
      <c r="A34" s="443"/>
      <c r="B34" s="443"/>
      <c r="C34" s="545" t="s">
        <v>20</v>
      </c>
      <c r="D34" s="545" t="s">
        <v>21</v>
      </c>
      <c r="E34" s="631" t="s">
        <v>6</v>
      </c>
      <c r="F34" s="339" t="s">
        <v>7</v>
      </c>
      <c r="G34" s="545" t="s">
        <v>20</v>
      </c>
      <c r="H34" s="545" t="s">
        <v>21</v>
      </c>
      <c r="I34" s="631" t="s">
        <v>6</v>
      </c>
      <c r="J34" s="339" t="s">
        <v>7</v>
      </c>
      <c r="K34" s="638" t="s">
        <v>20</v>
      </c>
      <c r="L34" s="638" t="s">
        <v>21</v>
      </c>
      <c r="M34" s="634" t="s">
        <v>6</v>
      </c>
      <c r="N34" s="138" t="s">
        <v>7</v>
      </c>
    </row>
    <row r="35" spans="1:14" ht="33" customHeight="1" thickBot="1">
      <c r="A35" s="443"/>
      <c r="B35" s="443"/>
      <c r="C35" s="545" t="s">
        <v>42</v>
      </c>
      <c r="D35" s="545" t="s">
        <v>5</v>
      </c>
      <c r="E35" s="631"/>
      <c r="F35" s="340" t="s">
        <v>10</v>
      </c>
      <c r="G35" s="545" t="s">
        <v>42</v>
      </c>
      <c r="H35" s="545" t="s">
        <v>5</v>
      </c>
      <c r="I35" s="631"/>
      <c r="J35" s="340" t="s">
        <v>11</v>
      </c>
      <c r="K35" s="638" t="s">
        <v>42</v>
      </c>
      <c r="L35" s="638" t="s">
        <v>5</v>
      </c>
      <c r="M35" s="634"/>
      <c r="N35" s="139" t="s">
        <v>12</v>
      </c>
    </row>
    <row r="36" spans="1:14" ht="16.5" thickBot="1">
      <c r="A36" s="140">
        <v>1</v>
      </c>
      <c r="B36" s="140">
        <v>2</v>
      </c>
      <c r="C36" s="341">
        <v>3</v>
      </c>
      <c r="D36" s="341">
        <v>4</v>
      </c>
      <c r="E36" s="341">
        <v>5</v>
      </c>
      <c r="F36" s="341">
        <v>6</v>
      </c>
      <c r="G36" s="341">
        <v>7</v>
      </c>
      <c r="H36" s="341">
        <v>8</v>
      </c>
      <c r="I36" s="341">
        <v>9</v>
      </c>
      <c r="J36" s="341">
        <v>10</v>
      </c>
      <c r="K36" s="140">
        <v>11</v>
      </c>
      <c r="L36" s="140">
        <v>12</v>
      </c>
      <c r="M36" s="140">
        <v>13</v>
      </c>
      <c r="N36" s="141">
        <v>14</v>
      </c>
    </row>
    <row r="37" spans="1:14" ht="39.6" customHeight="1">
      <c r="A37" s="86"/>
      <c r="B37" s="142" t="s">
        <v>8</v>
      </c>
      <c r="C37" s="330">
        <v>401782</v>
      </c>
      <c r="D37" s="330" t="s">
        <v>9</v>
      </c>
      <c r="E37" s="330" t="s">
        <v>9</v>
      </c>
      <c r="F37" s="330">
        <f>C37</f>
        <v>401782</v>
      </c>
      <c r="G37" s="330">
        <v>619046</v>
      </c>
      <c r="H37" s="330" t="s">
        <v>9</v>
      </c>
      <c r="I37" s="330" t="s">
        <v>9</v>
      </c>
      <c r="J37" s="330">
        <f>G37</f>
        <v>619046</v>
      </c>
      <c r="K37" s="143">
        <v>629233</v>
      </c>
      <c r="L37" s="111" t="s">
        <v>9</v>
      </c>
      <c r="M37" s="111" t="s">
        <v>9</v>
      </c>
      <c r="N37" s="112">
        <f>K37</f>
        <v>629233</v>
      </c>
    </row>
    <row r="38" spans="1:14" ht="56.25" customHeight="1">
      <c r="A38" s="86"/>
      <c r="B38" s="275" t="s">
        <v>166</v>
      </c>
      <c r="C38" s="330" t="s">
        <v>9</v>
      </c>
      <c r="D38" s="330">
        <v>0</v>
      </c>
      <c r="E38" s="330">
        <v>0</v>
      </c>
      <c r="F38" s="330">
        <f>D38</f>
        <v>0</v>
      </c>
      <c r="G38" s="330" t="s">
        <v>9</v>
      </c>
      <c r="H38" s="330">
        <v>0</v>
      </c>
      <c r="I38" s="330">
        <v>0</v>
      </c>
      <c r="J38" s="330">
        <f>H38</f>
        <v>0</v>
      </c>
      <c r="K38" s="111" t="s">
        <v>9</v>
      </c>
      <c r="L38" s="111">
        <v>0</v>
      </c>
      <c r="M38" s="111">
        <v>0</v>
      </c>
      <c r="N38" s="112">
        <f>L38</f>
        <v>0</v>
      </c>
    </row>
    <row r="39" spans="1:14" ht="53.25" customHeight="1">
      <c r="A39" s="86"/>
      <c r="B39" s="142" t="s">
        <v>167</v>
      </c>
      <c r="C39" s="330" t="s">
        <v>9</v>
      </c>
      <c r="D39" s="330">
        <v>0</v>
      </c>
      <c r="E39" s="330">
        <v>0</v>
      </c>
      <c r="F39" s="330">
        <f>D39</f>
        <v>0</v>
      </c>
      <c r="G39" s="330" t="s">
        <v>9</v>
      </c>
      <c r="H39" s="330">
        <v>0</v>
      </c>
      <c r="I39" s="330">
        <v>0</v>
      </c>
      <c r="J39" s="330">
        <f>H39</f>
        <v>0</v>
      </c>
      <c r="K39" s="111" t="s">
        <v>9</v>
      </c>
      <c r="L39" s="111">
        <v>0</v>
      </c>
      <c r="M39" s="111">
        <v>0</v>
      </c>
      <c r="N39" s="112">
        <f>L39</f>
        <v>0</v>
      </c>
    </row>
    <row r="40" spans="1:14" ht="24" customHeight="1">
      <c r="A40" s="86"/>
      <c r="B40" s="142" t="s">
        <v>133</v>
      </c>
      <c r="C40" s="330" t="s">
        <v>9</v>
      </c>
      <c r="D40" s="330">
        <v>0</v>
      </c>
      <c r="E40" s="330">
        <v>0</v>
      </c>
      <c r="F40" s="330">
        <f>D40</f>
        <v>0</v>
      </c>
      <c r="G40" s="330" t="s">
        <v>9</v>
      </c>
      <c r="H40" s="330">
        <v>0</v>
      </c>
      <c r="I40" s="330">
        <v>0</v>
      </c>
      <c r="J40" s="330">
        <f>H40</f>
        <v>0</v>
      </c>
      <c r="K40" s="111" t="s">
        <v>9</v>
      </c>
      <c r="L40" s="111">
        <v>0</v>
      </c>
      <c r="M40" s="111">
        <v>0</v>
      </c>
      <c r="N40" s="112">
        <f>L40</f>
        <v>0</v>
      </c>
    </row>
    <row r="41" spans="1:14" ht="23.25" customHeight="1" thickBot="1">
      <c r="A41" s="152"/>
      <c r="B41" s="153" t="s">
        <v>50</v>
      </c>
      <c r="C41" s="155">
        <f>C37</f>
        <v>401782</v>
      </c>
      <c r="D41" s="342">
        <v>0</v>
      </c>
      <c r="E41" s="342">
        <v>0</v>
      </c>
      <c r="F41" s="342">
        <f>F37</f>
        <v>401782</v>
      </c>
      <c r="G41" s="342">
        <f>G37</f>
        <v>619046</v>
      </c>
      <c r="H41" s="342">
        <v>0</v>
      </c>
      <c r="I41" s="342">
        <v>0</v>
      </c>
      <c r="J41" s="342">
        <f>J37</f>
        <v>619046</v>
      </c>
      <c r="K41" s="154">
        <f>K37</f>
        <v>629233</v>
      </c>
      <c r="L41" s="154">
        <v>0</v>
      </c>
      <c r="M41" s="154">
        <v>0</v>
      </c>
      <c r="N41" s="154">
        <f>N37</f>
        <v>629233</v>
      </c>
    </row>
    <row r="42" spans="1:14">
      <c r="A42" s="87"/>
      <c r="B42" s="88"/>
      <c r="C42" s="89"/>
      <c r="D42" s="89"/>
      <c r="E42" s="89"/>
      <c r="F42" s="89"/>
      <c r="G42" s="89"/>
      <c r="H42" s="89"/>
      <c r="I42" s="89"/>
      <c r="J42" s="89"/>
      <c r="K42" s="89"/>
      <c r="L42" s="89"/>
      <c r="M42" s="89"/>
      <c r="N42" s="89"/>
    </row>
    <row r="43" spans="1:14">
      <c r="A43" s="14"/>
      <c r="B43" s="7"/>
      <c r="C43" s="14"/>
      <c r="D43" s="14"/>
      <c r="E43" s="14"/>
      <c r="F43" s="14"/>
      <c r="G43" s="14"/>
      <c r="H43" s="14"/>
      <c r="I43" s="14"/>
      <c r="J43" s="14"/>
      <c r="K43" s="14"/>
      <c r="L43" s="14"/>
      <c r="M43" s="14"/>
      <c r="N43" s="14"/>
    </row>
    <row r="44" spans="1:14" ht="15.75" customHeight="1">
      <c r="A44" s="413" t="s">
        <v>267</v>
      </c>
      <c r="B44" s="413"/>
      <c r="C44" s="413"/>
      <c r="D44" s="413"/>
      <c r="E44" s="413"/>
      <c r="F44" s="413"/>
      <c r="G44" s="413"/>
      <c r="H44" s="413"/>
      <c r="I44" s="413"/>
      <c r="J44" s="413"/>
      <c r="K44" s="413"/>
      <c r="L44" s="413"/>
      <c r="M44" s="413"/>
      <c r="N44" s="413"/>
    </row>
    <row r="45" spans="1:14" ht="16.5" customHeight="1" thickBot="1">
      <c r="A45" s="3"/>
      <c r="M45" s="444" t="s">
        <v>51</v>
      </c>
      <c r="N45" s="444"/>
    </row>
    <row r="46" spans="1:14" ht="16.5" customHeight="1">
      <c r="A46" s="567" t="s">
        <v>3</v>
      </c>
      <c r="B46" s="517" t="s">
        <v>4</v>
      </c>
      <c r="C46" s="517"/>
      <c r="D46" s="517"/>
      <c r="E46" s="517"/>
      <c r="F46" s="517"/>
      <c r="G46" s="517" t="s">
        <v>168</v>
      </c>
      <c r="H46" s="517"/>
      <c r="I46" s="517"/>
      <c r="J46" s="517"/>
      <c r="K46" s="517" t="s">
        <v>218</v>
      </c>
      <c r="L46" s="517"/>
      <c r="M46" s="517"/>
      <c r="N46" s="600"/>
    </row>
    <row r="47" spans="1:14" ht="35.450000000000003" customHeight="1">
      <c r="A47" s="568"/>
      <c r="B47" s="511"/>
      <c r="C47" s="511"/>
      <c r="D47" s="511"/>
      <c r="E47" s="511"/>
      <c r="F47" s="511"/>
      <c r="G47" s="511" t="s">
        <v>20</v>
      </c>
      <c r="H47" s="511" t="s">
        <v>21</v>
      </c>
      <c r="I47" s="511" t="s">
        <v>169</v>
      </c>
      <c r="J47" s="59" t="s">
        <v>7</v>
      </c>
      <c r="K47" s="511" t="s">
        <v>20</v>
      </c>
      <c r="L47" s="511" t="s">
        <v>21</v>
      </c>
      <c r="M47" s="511" t="s">
        <v>169</v>
      </c>
      <c r="N47" s="60" t="s">
        <v>7</v>
      </c>
    </row>
    <row r="48" spans="1:14" ht="38.25" customHeight="1" thickBot="1">
      <c r="A48" s="569"/>
      <c r="B48" s="570"/>
      <c r="C48" s="570"/>
      <c r="D48" s="570"/>
      <c r="E48" s="570"/>
      <c r="F48" s="570"/>
      <c r="G48" s="570" t="s">
        <v>5</v>
      </c>
      <c r="H48" s="570" t="s">
        <v>5</v>
      </c>
      <c r="I48" s="570"/>
      <c r="J48" s="54" t="s">
        <v>47</v>
      </c>
      <c r="K48" s="570" t="s">
        <v>5</v>
      </c>
      <c r="L48" s="570" t="s">
        <v>5</v>
      </c>
      <c r="M48" s="570"/>
      <c r="N48" s="57" t="s">
        <v>48</v>
      </c>
    </row>
    <row r="49" spans="1:16" ht="15.75" thickBot="1">
      <c r="A49" s="36">
        <v>1</v>
      </c>
      <c r="B49" s="435">
        <v>2</v>
      </c>
      <c r="C49" s="435"/>
      <c r="D49" s="435"/>
      <c r="E49" s="435"/>
      <c r="F49" s="435"/>
      <c r="G49" s="37">
        <v>3</v>
      </c>
      <c r="H49" s="37">
        <v>4</v>
      </c>
      <c r="I49" s="37">
        <v>5</v>
      </c>
      <c r="J49" s="37">
        <v>6</v>
      </c>
      <c r="K49" s="37">
        <v>7</v>
      </c>
      <c r="L49" s="37">
        <v>8</v>
      </c>
      <c r="M49" s="37">
        <v>9</v>
      </c>
      <c r="N49" s="38">
        <v>10</v>
      </c>
    </row>
    <row r="50" spans="1:16" ht="27.75" customHeight="1">
      <c r="A50" s="86"/>
      <c r="B50" s="594" t="s">
        <v>8</v>
      </c>
      <c r="C50" s="594"/>
      <c r="D50" s="594"/>
      <c r="E50" s="594"/>
      <c r="F50" s="594"/>
      <c r="G50" s="143">
        <v>635960</v>
      </c>
      <c r="H50" s="143" t="s">
        <v>9</v>
      </c>
      <c r="I50" s="143" t="s">
        <v>9</v>
      </c>
      <c r="J50" s="143">
        <f>G50</f>
        <v>635960</v>
      </c>
      <c r="K50" s="143">
        <v>641242</v>
      </c>
      <c r="L50" s="143" t="s">
        <v>9</v>
      </c>
      <c r="M50" s="143" t="s">
        <v>9</v>
      </c>
      <c r="N50" s="260">
        <f>K50</f>
        <v>641242</v>
      </c>
    </row>
    <row r="51" spans="1:16" ht="27" customHeight="1">
      <c r="A51" s="86"/>
      <c r="B51" s="594" t="s">
        <v>166</v>
      </c>
      <c r="C51" s="594"/>
      <c r="D51" s="594"/>
      <c r="E51" s="594"/>
      <c r="F51" s="594"/>
      <c r="G51" s="143" t="s">
        <v>9</v>
      </c>
      <c r="H51" s="143">
        <v>0</v>
      </c>
      <c r="I51" s="143">
        <v>0</v>
      </c>
      <c r="J51" s="143">
        <f>H51</f>
        <v>0</v>
      </c>
      <c r="K51" s="143" t="s">
        <v>9</v>
      </c>
      <c r="L51" s="143">
        <v>0</v>
      </c>
      <c r="M51" s="143">
        <v>0</v>
      </c>
      <c r="N51" s="260">
        <f>L51</f>
        <v>0</v>
      </c>
    </row>
    <row r="52" spans="1:16" ht="19.5" customHeight="1">
      <c r="A52" s="86"/>
      <c r="B52" s="594" t="s">
        <v>167</v>
      </c>
      <c r="C52" s="594"/>
      <c r="D52" s="594"/>
      <c r="E52" s="594"/>
      <c r="F52" s="594"/>
      <c r="G52" s="143" t="s">
        <v>9</v>
      </c>
      <c r="H52" s="143">
        <v>0</v>
      </c>
      <c r="I52" s="143">
        <v>0</v>
      </c>
      <c r="J52" s="143">
        <f>H52</f>
        <v>0</v>
      </c>
      <c r="K52" s="143" t="s">
        <v>9</v>
      </c>
      <c r="L52" s="143">
        <v>0</v>
      </c>
      <c r="M52" s="143">
        <v>0</v>
      </c>
      <c r="N52" s="260">
        <f>L52</f>
        <v>0</v>
      </c>
    </row>
    <row r="53" spans="1:16" ht="24" customHeight="1">
      <c r="A53" s="86"/>
      <c r="B53" s="601" t="s">
        <v>133</v>
      </c>
      <c r="C53" s="602"/>
      <c r="D53" s="602"/>
      <c r="E53" s="602"/>
      <c r="F53" s="603"/>
      <c r="G53" s="143" t="s">
        <v>9</v>
      </c>
      <c r="H53" s="143">
        <v>0</v>
      </c>
      <c r="I53" s="143">
        <v>0</v>
      </c>
      <c r="J53" s="143">
        <f>H53</f>
        <v>0</v>
      </c>
      <c r="K53" s="143" t="s">
        <v>9</v>
      </c>
      <c r="L53" s="143">
        <v>0</v>
      </c>
      <c r="M53" s="143">
        <v>0</v>
      </c>
      <c r="N53" s="260">
        <f>L53</f>
        <v>0</v>
      </c>
    </row>
    <row r="54" spans="1:16" ht="29.25" customHeight="1" thickBot="1">
      <c r="A54" s="152"/>
      <c r="B54" s="604" t="s">
        <v>50</v>
      </c>
      <c r="C54" s="604"/>
      <c r="D54" s="604"/>
      <c r="E54" s="604"/>
      <c r="F54" s="604"/>
      <c r="G54" s="155">
        <f>G50</f>
        <v>635960</v>
      </c>
      <c r="H54" s="155">
        <v>0</v>
      </c>
      <c r="I54" s="155">
        <v>0</v>
      </c>
      <c r="J54" s="155">
        <f>G54+H54</f>
        <v>635960</v>
      </c>
      <c r="K54" s="155">
        <f>K50</f>
        <v>641242</v>
      </c>
      <c r="L54" s="155">
        <v>0</v>
      </c>
      <c r="M54" s="155">
        <v>0</v>
      </c>
      <c r="N54" s="261">
        <f>K54+L54</f>
        <v>641242</v>
      </c>
    </row>
    <row r="55" spans="1:16" ht="20.45" customHeight="1">
      <c r="A55" s="21"/>
      <c r="B55" s="23"/>
      <c r="C55" s="23"/>
      <c r="D55" s="23"/>
      <c r="E55" s="23"/>
      <c r="F55" s="23"/>
      <c r="G55" s="21"/>
      <c r="H55" s="21"/>
      <c r="I55" s="21"/>
      <c r="J55" s="21"/>
      <c r="K55" s="21"/>
      <c r="L55" s="21"/>
      <c r="M55" s="21"/>
      <c r="N55" s="21"/>
    </row>
    <row r="56" spans="1:16" ht="16.5" customHeight="1">
      <c r="A56" s="21"/>
      <c r="B56" s="23"/>
      <c r="C56" s="23"/>
      <c r="D56" s="23"/>
      <c r="E56" s="23"/>
      <c r="F56" s="23"/>
      <c r="G56" s="21"/>
      <c r="H56" s="21"/>
      <c r="I56" s="21"/>
      <c r="J56" s="21"/>
      <c r="K56" s="21"/>
      <c r="L56" s="21"/>
      <c r="M56" s="21"/>
      <c r="N56" s="21"/>
    </row>
    <row r="57" spans="1:16" ht="24" customHeight="1">
      <c r="A57" s="413" t="s">
        <v>178</v>
      </c>
      <c r="B57" s="413"/>
      <c r="C57" s="413"/>
      <c r="D57" s="413"/>
      <c r="E57" s="413"/>
      <c r="F57" s="413"/>
      <c r="G57" s="413"/>
      <c r="H57" s="413"/>
      <c r="I57" s="413"/>
      <c r="J57" s="413"/>
      <c r="K57" s="413"/>
      <c r="L57" s="413"/>
      <c r="M57" s="413"/>
      <c r="N57" s="413"/>
    </row>
    <row r="58" spans="1:16" ht="13.5" customHeight="1">
      <c r="A58" s="12"/>
    </row>
    <row r="59" spans="1:16" ht="15.75" customHeight="1">
      <c r="A59" s="413" t="s">
        <v>219</v>
      </c>
      <c r="B59" s="413"/>
      <c r="C59" s="413"/>
      <c r="D59" s="413"/>
      <c r="E59" s="413"/>
      <c r="F59" s="413"/>
      <c r="G59" s="413"/>
      <c r="H59" s="413"/>
      <c r="I59" s="413"/>
      <c r="J59" s="413"/>
      <c r="K59" s="413"/>
      <c r="L59" s="413"/>
      <c r="M59" s="413"/>
      <c r="N59" s="413"/>
    </row>
    <row r="60" spans="1:16" ht="15" customHeight="1" thickBot="1">
      <c r="A60" s="4"/>
      <c r="M60" s="444" t="s">
        <v>51</v>
      </c>
      <c r="N60" s="444"/>
    </row>
    <row r="61" spans="1:16" ht="15.75" customHeight="1">
      <c r="A61" s="591" t="s">
        <v>52</v>
      </c>
      <c r="B61" s="486" t="s">
        <v>4</v>
      </c>
      <c r="C61" s="486" t="s">
        <v>214</v>
      </c>
      <c r="D61" s="486"/>
      <c r="E61" s="486"/>
      <c r="F61" s="486"/>
      <c r="G61" s="486" t="s">
        <v>217</v>
      </c>
      <c r="H61" s="486"/>
      <c r="I61" s="486"/>
      <c r="J61" s="486"/>
      <c r="K61" s="486" t="s">
        <v>216</v>
      </c>
      <c r="L61" s="486"/>
      <c r="M61" s="486"/>
      <c r="N61" s="576"/>
    </row>
    <row r="62" spans="1:16" ht="22.5" customHeight="1">
      <c r="A62" s="592"/>
      <c r="B62" s="418"/>
      <c r="C62" s="418" t="s">
        <v>20</v>
      </c>
      <c r="D62" s="418" t="s">
        <v>21</v>
      </c>
      <c r="E62" s="418" t="s">
        <v>6</v>
      </c>
      <c r="F62" s="115" t="s">
        <v>7</v>
      </c>
      <c r="G62" s="418" t="s">
        <v>20</v>
      </c>
      <c r="H62" s="418" t="s">
        <v>21</v>
      </c>
      <c r="I62" s="418" t="s">
        <v>6</v>
      </c>
      <c r="J62" s="115" t="s">
        <v>7</v>
      </c>
      <c r="K62" s="418" t="s">
        <v>20</v>
      </c>
      <c r="L62" s="418" t="s">
        <v>21</v>
      </c>
      <c r="M62" s="418" t="s">
        <v>6</v>
      </c>
      <c r="N62" s="117" t="s">
        <v>7</v>
      </c>
    </row>
    <row r="63" spans="1:16" ht="72" customHeight="1" thickBot="1">
      <c r="A63" s="593"/>
      <c r="B63" s="574"/>
      <c r="C63" s="574" t="s">
        <v>5</v>
      </c>
      <c r="D63" s="574" t="s">
        <v>5</v>
      </c>
      <c r="E63" s="574"/>
      <c r="F63" s="145" t="s">
        <v>47</v>
      </c>
      <c r="G63" s="574" t="s">
        <v>5</v>
      </c>
      <c r="H63" s="574" t="s">
        <v>5</v>
      </c>
      <c r="I63" s="574"/>
      <c r="J63" s="145" t="s">
        <v>48</v>
      </c>
      <c r="K63" s="574" t="s">
        <v>5</v>
      </c>
      <c r="L63" s="574" t="s">
        <v>5</v>
      </c>
      <c r="M63" s="574"/>
      <c r="N63" s="146" t="s">
        <v>49</v>
      </c>
      <c r="P63" s="178"/>
    </row>
    <row r="64" spans="1:16" ht="16.5" thickBot="1">
      <c r="A64" s="147">
        <v>1</v>
      </c>
      <c r="B64" s="148">
        <v>2</v>
      </c>
      <c r="C64" s="148">
        <v>3</v>
      </c>
      <c r="D64" s="148">
        <v>4</v>
      </c>
      <c r="E64" s="148">
        <v>5</v>
      </c>
      <c r="F64" s="148">
        <v>6</v>
      </c>
      <c r="G64" s="148">
        <v>7</v>
      </c>
      <c r="H64" s="148">
        <v>8</v>
      </c>
      <c r="I64" s="148">
        <v>9</v>
      </c>
      <c r="J64" s="148">
        <v>10</v>
      </c>
      <c r="K64" s="148">
        <v>11</v>
      </c>
      <c r="L64" s="148">
        <v>12</v>
      </c>
      <c r="M64" s="148">
        <v>13</v>
      </c>
      <c r="N64" s="149">
        <v>14</v>
      </c>
      <c r="P64" s="178"/>
    </row>
    <row r="65" spans="1:16" ht="31.5" customHeight="1">
      <c r="A65" s="103">
        <v>2210</v>
      </c>
      <c r="B65" s="142" t="s">
        <v>82</v>
      </c>
      <c r="C65" s="330">
        <v>65555</v>
      </c>
      <c r="D65" s="330">
        <v>0</v>
      </c>
      <c r="E65" s="330">
        <v>0</v>
      </c>
      <c r="F65" s="330">
        <f>C65+D65</f>
        <v>65555</v>
      </c>
      <c r="G65" s="330">
        <v>69743</v>
      </c>
      <c r="H65" s="330">
        <v>0</v>
      </c>
      <c r="I65" s="330">
        <v>0</v>
      </c>
      <c r="J65" s="330">
        <f>G65+H65</f>
        <v>69743</v>
      </c>
      <c r="K65" s="331">
        <v>70805</v>
      </c>
      <c r="L65" s="330">
        <v>0</v>
      </c>
      <c r="M65" s="330">
        <v>0</v>
      </c>
      <c r="N65" s="332">
        <f>K65+L65</f>
        <v>70805</v>
      </c>
      <c r="O65" s="333"/>
      <c r="P65" s="334"/>
    </row>
    <row r="66" spans="1:16" ht="32.25" customHeight="1">
      <c r="A66" s="103">
        <v>2240</v>
      </c>
      <c r="B66" s="142" t="s">
        <v>83</v>
      </c>
      <c r="C66" s="330">
        <v>11042</v>
      </c>
      <c r="D66" s="330">
        <v>0</v>
      </c>
      <c r="E66" s="330">
        <v>0</v>
      </c>
      <c r="F66" s="330">
        <f>C66+D66</f>
        <v>11042</v>
      </c>
      <c r="G66" s="330">
        <v>14754</v>
      </c>
      <c r="H66" s="330">
        <v>0</v>
      </c>
      <c r="I66" s="330">
        <v>0</v>
      </c>
      <c r="J66" s="330">
        <f>G66+H66</f>
        <v>14754</v>
      </c>
      <c r="K66" s="330">
        <v>18297</v>
      </c>
      <c r="L66" s="330">
        <v>0</v>
      </c>
      <c r="M66" s="330">
        <v>0</v>
      </c>
      <c r="N66" s="332">
        <f>K66+L66</f>
        <v>18297</v>
      </c>
      <c r="O66" s="333"/>
      <c r="P66" s="334"/>
    </row>
    <row r="67" spans="1:16" ht="30" customHeight="1">
      <c r="A67" s="103">
        <v>2730</v>
      </c>
      <c r="B67" s="142" t="s">
        <v>84</v>
      </c>
      <c r="C67" s="330">
        <v>325185</v>
      </c>
      <c r="D67" s="330">
        <v>0</v>
      </c>
      <c r="E67" s="330">
        <v>0</v>
      </c>
      <c r="F67" s="330">
        <f>C67+D67</f>
        <v>325185</v>
      </c>
      <c r="G67" s="330">
        <v>530677</v>
      </c>
      <c r="H67" s="330">
        <v>0</v>
      </c>
      <c r="I67" s="330">
        <v>0</v>
      </c>
      <c r="J67" s="330">
        <f>G67+H67</f>
        <v>530677</v>
      </c>
      <c r="K67" s="330">
        <v>540131</v>
      </c>
      <c r="L67" s="330">
        <v>0</v>
      </c>
      <c r="M67" s="330">
        <v>0</v>
      </c>
      <c r="N67" s="332">
        <f>K67+L67</f>
        <v>540131</v>
      </c>
      <c r="O67" s="333"/>
      <c r="P67" s="334"/>
    </row>
    <row r="68" spans="1:16" ht="30" customHeight="1" thickBot="1">
      <c r="A68" s="337">
        <v>2800</v>
      </c>
      <c r="B68" s="338" t="s">
        <v>226</v>
      </c>
      <c r="C68" s="335">
        <v>0</v>
      </c>
      <c r="D68" s="335">
        <v>0</v>
      </c>
      <c r="E68" s="335">
        <v>0</v>
      </c>
      <c r="F68" s="330">
        <f>C68+D68</f>
        <v>0</v>
      </c>
      <c r="G68" s="335">
        <v>3872</v>
      </c>
      <c r="H68" s="335">
        <v>0</v>
      </c>
      <c r="I68" s="335">
        <v>0</v>
      </c>
      <c r="J68" s="330">
        <f>G68+H68</f>
        <v>3872</v>
      </c>
      <c r="K68" s="335">
        <v>0</v>
      </c>
      <c r="L68" s="335">
        <v>0</v>
      </c>
      <c r="M68" s="335">
        <v>0</v>
      </c>
      <c r="N68" s="332">
        <f>K68+L68</f>
        <v>0</v>
      </c>
      <c r="O68" s="333"/>
      <c r="P68" s="334"/>
    </row>
    <row r="69" spans="1:16" ht="26.25" customHeight="1" thickBot="1">
      <c r="A69" s="156"/>
      <c r="B69" s="157" t="s">
        <v>50</v>
      </c>
      <c r="C69" s="350">
        <f>SUM(C65:C68)</f>
        <v>401782</v>
      </c>
      <c r="D69" s="329">
        <f t="shared" ref="D69:N69" si="0">SUM(D65:D68)</f>
        <v>0</v>
      </c>
      <c r="E69" s="329">
        <f t="shared" si="0"/>
        <v>0</v>
      </c>
      <c r="F69" s="329">
        <f t="shared" si="0"/>
        <v>401782</v>
      </c>
      <c r="G69" s="329">
        <f t="shared" si="0"/>
        <v>619046</v>
      </c>
      <c r="H69" s="329">
        <f t="shared" si="0"/>
        <v>0</v>
      </c>
      <c r="I69" s="329">
        <f t="shared" si="0"/>
        <v>0</v>
      </c>
      <c r="J69" s="329">
        <f t="shared" si="0"/>
        <v>619046</v>
      </c>
      <c r="K69" s="329">
        <f t="shared" si="0"/>
        <v>629233</v>
      </c>
      <c r="L69" s="329">
        <f t="shared" si="0"/>
        <v>0</v>
      </c>
      <c r="M69" s="329">
        <f t="shared" si="0"/>
        <v>0</v>
      </c>
      <c r="N69" s="329">
        <f t="shared" si="0"/>
        <v>629233</v>
      </c>
      <c r="O69" s="333"/>
      <c r="P69" s="336"/>
    </row>
    <row r="70" spans="1:16">
      <c r="A70" s="87"/>
      <c r="B70" s="88"/>
      <c r="C70" s="89"/>
      <c r="D70" s="89"/>
      <c r="E70" s="89"/>
      <c r="F70" s="89"/>
      <c r="G70" s="89"/>
      <c r="H70" s="89"/>
      <c r="I70" s="89"/>
      <c r="J70" s="89"/>
      <c r="K70" s="89"/>
      <c r="L70" s="89"/>
      <c r="M70" s="89"/>
      <c r="N70" s="89"/>
    </row>
    <row r="71" spans="1:16" ht="3.75" customHeight="1">
      <c r="A71" s="14"/>
      <c r="B71" s="7"/>
      <c r="C71" s="14"/>
      <c r="D71" s="14"/>
      <c r="E71" s="14"/>
      <c r="F71" s="14"/>
      <c r="G71" s="14"/>
      <c r="H71" s="14"/>
      <c r="I71" s="14"/>
      <c r="J71" s="14"/>
      <c r="K71" s="14"/>
      <c r="L71" s="14"/>
      <c r="M71" s="14"/>
      <c r="N71" s="14"/>
    </row>
    <row r="72" spans="1:16" ht="16.5" customHeight="1">
      <c r="A72" s="413" t="s">
        <v>220</v>
      </c>
      <c r="B72" s="413"/>
      <c r="C72" s="413"/>
      <c r="D72" s="413"/>
      <c r="E72" s="413"/>
      <c r="F72" s="413"/>
      <c r="G72" s="413"/>
      <c r="H72" s="413"/>
      <c r="I72" s="413"/>
      <c r="J72" s="413"/>
      <c r="K72" s="413"/>
      <c r="L72" s="413"/>
      <c r="M72" s="413"/>
      <c r="N72" s="413"/>
    </row>
    <row r="73" spans="1:16" ht="14.45" customHeight="1" thickBot="1">
      <c r="A73" s="6"/>
      <c r="M73" s="444" t="s">
        <v>51</v>
      </c>
      <c r="N73" s="444"/>
    </row>
    <row r="74" spans="1:16" ht="15.75" customHeight="1">
      <c r="A74" s="567" t="s">
        <v>53</v>
      </c>
      <c r="B74" s="517" t="s">
        <v>4</v>
      </c>
      <c r="C74" s="486" t="s">
        <v>214</v>
      </c>
      <c r="D74" s="486"/>
      <c r="E74" s="486"/>
      <c r="F74" s="486"/>
      <c r="G74" s="486" t="s">
        <v>217</v>
      </c>
      <c r="H74" s="486"/>
      <c r="I74" s="486"/>
      <c r="J74" s="486"/>
      <c r="K74" s="486" t="s">
        <v>216</v>
      </c>
      <c r="L74" s="486"/>
      <c r="M74" s="486"/>
      <c r="N74" s="576"/>
    </row>
    <row r="75" spans="1:16" ht="22.5" customHeight="1">
      <c r="A75" s="568"/>
      <c r="B75" s="511"/>
      <c r="C75" s="511" t="s">
        <v>20</v>
      </c>
      <c r="D75" s="511" t="s">
        <v>21</v>
      </c>
      <c r="E75" s="511" t="s">
        <v>6</v>
      </c>
      <c r="F75" s="59" t="s">
        <v>7</v>
      </c>
      <c r="G75" s="511" t="s">
        <v>20</v>
      </c>
      <c r="H75" s="511" t="s">
        <v>21</v>
      </c>
      <c r="I75" s="511" t="s">
        <v>6</v>
      </c>
      <c r="J75" s="59" t="s">
        <v>7</v>
      </c>
      <c r="K75" s="511" t="s">
        <v>20</v>
      </c>
      <c r="L75" s="511" t="s">
        <v>21</v>
      </c>
      <c r="M75" s="609" t="s">
        <v>6</v>
      </c>
      <c r="N75" s="60" t="s">
        <v>7</v>
      </c>
    </row>
    <row r="76" spans="1:16" ht="36.75" customHeight="1" thickBot="1">
      <c r="A76" s="569"/>
      <c r="B76" s="570"/>
      <c r="C76" s="570" t="s">
        <v>5</v>
      </c>
      <c r="D76" s="570" t="s">
        <v>5</v>
      </c>
      <c r="E76" s="570"/>
      <c r="F76" s="54" t="s">
        <v>47</v>
      </c>
      <c r="G76" s="570" t="s">
        <v>5</v>
      </c>
      <c r="H76" s="570" t="s">
        <v>5</v>
      </c>
      <c r="I76" s="570"/>
      <c r="J76" s="54" t="s">
        <v>48</v>
      </c>
      <c r="K76" s="570" t="s">
        <v>5</v>
      </c>
      <c r="L76" s="570" t="s">
        <v>5</v>
      </c>
      <c r="M76" s="610"/>
      <c r="N76" s="57" t="s">
        <v>49</v>
      </c>
    </row>
    <row r="77" spans="1:16" ht="15.75" thickBot="1">
      <c r="A77" s="36">
        <v>1</v>
      </c>
      <c r="B77" s="37">
        <v>2</v>
      </c>
      <c r="C77" s="37">
        <v>3</v>
      </c>
      <c r="D77" s="37">
        <v>4</v>
      </c>
      <c r="E77" s="37">
        <v>5</v>
      </c>
      <c r="F77" s="37">
        <v>6</v>
      </c>
      <c r="G77" s="37">
        <v>7</v>
      </c>
      <c r="H77" s="37">
        <v>8</v>
      </c>
      <c r="I77" s="37">
        <v>9</v>
      </c>
      <c r="J77" s="37">
        <v>10</v>
      </c>
      <c r="K77" s="37">
        <v>11</v>
      </c>
      <c r="L77" s="37">
        <v>12</v>
      </c>
      <c r="M77" s="37">
        <v>13</v>
      </c>
      <c r="N77" s="38">
        <v>14</v>
      </c>
    </row>
    <row r="78" spans="1:16">
      <c r="A78" s="82"/>
      <c r="B78" s="90"/>
      <c r="C78" s="82"/>
      <c r="D78" s="82"/>
      <c r="E78" s="82"/>
      <c r="F78" s="82"/>
      <c r="G78" s="82"/>
      <c r="H78" s="82"/>
      <c r="I78" s="82"/>
      <c r="J78" s="82"/>
      <c r="K78" s="82"/>
      <c r="L78" s="82"/>
      <c r="M78" s="82"/>
      <c r="N78" s="91"/>
    </row>
    <row r="79" spans="1:16">
      <c r="A79" s="80"/>
      <c r="B79" s="83"/>
      <c r="C79" s="80"/>
      <c r="D79" s="80"/>
      <c r="E79" s="80"/>
      <c r="F79" s="80"/>
      <c r="G79" s="80"/>
      <c r="H79" s="80"/>
      <c r="I79" s="80"/>
      <c r="J79" s="80"/>
      <c r="K79" s="80"/>
      <c r="L79" s="80"/>
      <c r="M79" s="80"/>
      <c r="N79" s="81"/>
    </row>
    <row r="80" spans="1:16">
      <c r="A80" s="80"/>
      <c r="B80" s="83"/>
      <c r="C80" s="80"/>
      <c r="D80" s="80"/>
      <c r="E80" s="80"/>
      <c r="F80" s="80"/>
      <c r="G80" s="80"/>
      <c r="H80" s="80"/>
      <c r="I80" s="80"/>
      <c r="J80" s="80"/>
      <c r="K80" s="80"/>
      <c r="L80" s="80"/>
      <c r="M80" s="80"/>
      <c r="N80" s="81"/>
    </row>
    <row r="81" spans="1:14">
      <c r="A81" s="80"/>
      <c r="B81" s="83" t="s">
        <v>81</v>
      </c>
      <c r="C81" s="80"/>
      <c r="D81" s="80"/>
      <c r="E81" s="80"/>
      <c r="F81" s="80"/>
      <c r="G81" s="80"/>
      <c r="H81" s="80"/>
      <c r="I81" s="80"/>
      <c r="J81" s="80"/>
      <c r="K81" s="80"/>
      <c r="L81" s="80"/>
      <c r="M81" s="80"/>
      <c r="N81" s="81"/>
    </row>
    <row r="82" spans="1:14">
      <c r="A82" s="62"/>
      <c r="B82" s="58"/>
      <c r="C82" s="58"/>
      <c r="D82" s="58"/>
      <c r="E82" s="58"/>
      <c r="F82" s="58"/>
      <c r="G82" s="58"/>
      <c r="H82" s="58"/>
      <c r="I82" s="58"/>
      <c r="J82" s="58"/>
      <c r="K82" s="58"/>
      <c r="L82" s="58"/>
      <c r="M82" s="58"/>
      <c r="N82" s="63"/>
    </row>
    <row r="83" spans="1:14">
      <c r="A83" s="62"/>
      <c r="B83" s="26"/>
      <c r="C83" s="27"/>
      <c r="D83" s="26"/>
      <c r="E83" s="26"/>
      <c r="F83" s="26"/>
      <c r="G83" s="26"/>
      <c r="H83" s="26"/>
      <c r="I83" s="26"/>
      <c r="J83" s="26"/>
      <c r="K83" s="26"/>
      <c r="L83" s="26"/>
      <c r="M83" s="26"/>
      <c r="N83" s="28"/>
    </row>
    <row r="84" spans="1:14" ht="15.75" thickBot="1">
      <c r="A84" s="29"/>
      <c r="B84" s="31" t="s">
        <v>50</v>
      </c>
      <c r="C84" s="30"/>
      <c r="D84" s="30"/>
      <c r="E84" s="30"/>
      <c r="F84" s="30"/>
      <c r="G84" s="30"/>
      <c r="H84" s="30"/>
      <c r="I84" s="30"/>
      <c r="J84" s="30"/>
      <c r="K84" s="30"/>
      <c r="L84" s="30"/>
      <c r="M84" s="30"/>
      <c r="N84" s="32"/>
    </row>
    <row r="85" spans="1:14" ht="16.899999999999999" customHeight="1">
      <c r="A85" s="14"/>
      <c r="B85" s="7"/>
      <c r="C85" s="14"/>
      <c r="D85" s="14"/>
      <c r="E85" s="14"/>
      <c r="F85" s="14"/>
      <c r="G85" s="14"/>
      <c r="H85" s="14"/>
      <c r="I85" s="14"/>
      <c r="J85" s="14"/>
      <c r="K85" s="14"/>
      <c r="L85" s="14"/>
      <c r="M85" s="14"/>
      <c r="N85" s="14"/>
    </row>
    <row r="86" spans="1:14" ht="17.25" customHeight="1">
      <c r="A86" s="413" t="s">
        <v>221</v>
      </c>
      <c r="B86" s="413"/>
      <c r="C86" s="413"/>
      <c r="D86" s="413"/>
      <c r="E86" s="413"/>
      <c r="F86" s="413"/>
      <c r="G86" s="413"/>
      <c r="H86" s="413"/>
      <c r="I86" s="413"/>
      <c r="J86" s="413"/>
      <c r="K86" s="413"/>
      <c r="L86" s="413"/>
      <c r="M86" s="413"/>
      <c r="N86" s="413"/>
    </row>
    <row r="87" spans="1:14" ht="15" customHeight="1" thickBot="1">
      <c r="A87" s="6"/>
      <c r="M87" s="444" t="s">
        <v>51</v>
      </c>
      <c r="N87" s="444"/>
    </row>
    <row r="88" spans="1:14" ht="16.5" customHeight="1">
      <c r="A88" s="597" t="s">
        <v>52</v>
      </c>
      <c r="B88" s="536" t="s">
        <v>4</v>
      </c>
      <c r="C88" s="536"/>
      <c r="D88" s="536"/>
      <c r="E88" s="536"/>
      <c r="F88" s="536"/>
      <c r="G88" s="536" t="s">
        <v>168</v>
      </c>
      <c r="H88" s="536"/>
      <c r="I88" s="536"/>
      <c r="J88" s="536"/>
      <c r="K88" s="536" t="s">
        <v>218</v>
      </c>
      <c r="L88" s="536"/>
      <c r="M88" s="536"/>
      <c r="N88" s="639"/>
    </row>
    <row r="89" spans="1:14" ht="15.75" customHeight="1">
      <c r="A89" s="598"/>
      <c r="B89" s="587"/>
      <c r="C89" s="587"/>
      <c r="D89" s="587"/>
      <c r="E89" s="587"/>
      <c r="F89" s="587"/>
      <c r="G89" s="587" t="s">
        <v>20</v>
      </c>
      <c r="H89" s="587" t="s">
        <v>21</v>
      </c>
      <c r="I89" s="587" t="s">
        <v>6</v>
      </c>
      <c r="J89" s="262" t="s">
        <v>7</v>
      </c>
      <c r="K89" s="587" t="s">
        <v>20</v>
      </c>
      <c r="L89" s="587" t="s">
        <v>21</v>
      </c>
      <c r="M89" s="587" t="s">
        <v>6</v>
      </c>
      <c r="N89" s="263" t="s">
        <v>7</v>
      </c>
    </row>
    <row r="90" spans="1:14" ht="66" customHeight="1" thickBot="1">
      <c r="A90" s="599"/>
      <c r="B90" s="588"/>
      <c r="C90" s="588"/>
      <c r="D90" s="588"/>
      <c r="E90" s="588"/>
      <c r="F90" s="588"/>
      <c r="G90" s="588" t="s">
        <v>5</v>
      </c>
      <c r="H90" s="588" t="s">
        <v>5</v>
      </c>
      <c r="I90" s="588"/>
      <c r="J90" s="218" t="s">
        <v>47</v>
      </c>
      <c r="K90" s="588" t="s">
        <v>5</v>
      </c>
      <c r="L90" s="588" t="s">
        <v>5</v>
      </c>
      <c r="M90" s="588"/>
      <c r="N90" s="219" t="s">
        <v>48</v>
      </c>
    </row>
    <row r="91" spans="1:14" ht="15.75" thickBot="1">
      <c r="A91" s="264">
        <v>1</v>
      </c>
      <c r="B91" s="637">
        <v>2</v>
      </c>
      <c r="C91" s="637"/>
      <c r="D91" s="637"/>
      <c r="E91" s="637"/>
      <c r="F91" s="637"/>
      <c r="G91" s="265">
        <v>3</v>
      </c>
      <c r="H91" s="265">
        <v>4</v>
      </c>
      <c r="I91" s="265">
        <v>5</v>
      </c>
      <c r="J91" s="265">
        <v>6</v>
      </c>
      <c r="K91" s="265">
        <v>7</v>
      </c>
      <c r="L91" s="265">
        <v>8</v>
      </c>
      <c r="M91" s="265">
        <v>9</v>
      </c>
      <c r="N91" s="266">
        <v>10</v>
      </c>
    </row>
    <row r="92" spans="1:14" ht="21" customHeight="1">
      <c r="A92" s="267">
        <v>2210</v>
      </c>
      <c r="B92" s="584" t="s">
        <v>82</v>
      </c>
      <c r="C92" s="584"/>
      <c r="D92" s="584"/>
      <c r="E92" s="584"/>
      <c r="F92" s="584"/>
      <c r="G92" s="268">
        <v>75307</v>
      </c>
      <c r="H92" s="268">
        <v>0</v>
      </c>
      <c r="I92" s="268">
        <v>0</v>
      </c>
      <c r="J92" s="268">
        <f>G92+H92</f>
        <v>75307</v>
      </c>
      <c r="K92" s="268">
        <v>79175</v>
      </c>
      <c r="L92" s="268">
        <f t="shared" ref="L92:M94" si="1">H92*1.05</f>
        <v>0</v>
      </c>
      <c r="M92" s="268">
        <f t="shared" si="1"/>
        <v>0</v>
      </c>
      <c r="N92" s="269">
        <f>K92+L92</f>
        <v>79175</v>
      </c>
    </row>
    <row r="93" spans="1:14" ht="25.5" customHeight="1">
      <c r="A93" s="267">
        <v>2240</v>
      </c>
      <c r="B93" s="584" t="s">
        <v>83</v>
      </c>
      <c r="C93" s="584"/>
      <c r="D93" s="584"/>
      <c r="E93" s="584"/>
      <c r="F93" s="584"/>
      <c r="G93" s="268">
        <v>19760</v>
      </c>
      <c r="H93" s="268">
        <v>0</v>
      </c>
      <c r="I93" s="268">
        <v>0</v>
      </c>
      <c r="J93" s="268">
        <f>G93+H93</f>
        <v>19760</v>
      </c>
      <c r="K93" s="268">
        <v>20493</v>
      </c>
      <c r="L93" s="268">
        <f t="shared" si="1"/>
        <v>0</v>
      </c>
      <c r="M93" s="268">
        <f t="shared" si="1"/>
        <v>0</v>
      </c>
      <c r="N93" s="269">
        <f>K93+L93</f>
        <v>20493</v>
      </c>
    </row>
    <row r="94" spans="1:14" ht="22.5" customHeight="1">
      <c r="A94" s="270">
        <v>2730</v>
      </c>
      <c r="B94" s="585" t="s">
        <v>84</v>
      </c>
      <c r="C94" s="585"/>
      <c r="D94" s="585"/>
      <c r="E94" s="585"/>
      <c r="F94" s="585"/>
      <c r="G94" s="268">
        <v>540893</v>
      </c>
      <c r="H94" s="268">
        <f>L69*1.056</f>
        <v>0</v>
      </c>
      <c r="I94" s="268">
        <f>M69*1.056</f>
        <v>0</v>
      </c>
      <c r="J94" s="268">
        <f>G94+H94</f>
        <v>540893</v>
      </c>
      <c r="K94" s="268">
        <v>541574</v>
      </c>
      <c r="L94" s="268">
        <f t="shared" si="1"/>
        <v>0</v>
      </c>
      <c r="M94" s="268">
        <f t="shared" si="1"/>
        <v>0</v>
      </c>
      <c r="N94" s="269">
        <f>K94+L94</f>
        <v>541574</v>
      </c>
    </row>
    <row r="95" spans="1:14" ht="22.5" customHeight="1" thickBot="1">
      <c r="A95" s="324">
        <v>2800</v>
      </c>
      <c r="B95" s="586" t="s">
        <v>226</v>
      </c>
      <c r="C95" s="586"/>
      <c r="D95" s="586"/>
      <c r="E95" s="586"/>
      <c r="F95" s="586"/>
      <c r="G95" s="325">
        <v>0</v>
      </c>
      <c r="H95" s="325">
        <v>0</v>
      </c>
      <c r="I95" s="325">
        <v>0</v>
      </c>
      <c r="J95" s="326">
        <f>G95+H95</f>
        <v>0</v>
      </c>
      <c r="K95" s="325">
        <v>0</v>
      </c>
      <c r="L95" s="325">
        <v>0</v>
      </c>
      <c r="M95" s="325">
        <v>0</v>
      </c>
      <c r="N95" s="327">
        <f>K95+L95</f>
        <v>0</v>
      </c>
    </row>
    <row r="96" spans="1:14" ht="28.5" customHeight="1" thickBot="1">
      <c r="A96" s="328"/>
      <c r="B96" s="605" t="s">
        <v>50</v>
      </c>
      <c r="C96" s="605"/>
      <c r="D96" s="605"/>
      <c r="E96" s="605"/>
      <c r="F96" s="605"/>
      <c r="G96" s="329">
        <f>SUM(G92:G95)</f>
        <v>635960</v>
      </c>
      <c r="H96" s="329">
        <f t="shared" ref="H96:N96" si="2">SUM(H92:H95)</f>
        <v>0</v>
      </c>
      <c r="I96" s="329">
        <f t="shared" si="2"/>
        <v>0</v>
      </c>
      <c r="J96" s="329">
        <f t="shared" si="2"/>
        <v>635960</v>
      </c>
      <c r="K96" s="329">
        <f t="shared" si="2"/>
        <v>641242</v>
      </c>
      <c r="L96" s="329">
        <f t="shared" si="2"/>
        <v>0</v>
      </c>
      <c r="M96" s="329">
        <f t="shared" si="2"/>
        <v>0</v>
      </c>
      <c r="N96" s="329">
        <f t="shared" si="2"/>
        <v>641242</v>
      </c>
    </row>
    <row r="97" spans="1:14" ht="15.75">
      <c r="A97" s="21"/>
      <c r="B97" s="23"/>
      <c r="C97" s="23"/>
      <c r="D97" s="23"/>
      <c r="E97" s="23"/>
      <c r="F97" s="23"/>
      <c r="G97" s="21"/>
      <c r="H97" s="21"/>
      <c r="I97" s="21"/>
      <c r="J97" s="21"/>
      <c r="K97" s="21"/>
      <c r="L97" s="21"/>
      <c r="M97" s="21"/>
      <c r="N97" s="21"/>
    </row>
    <row r="98" spans="1:14" ht="17.25" customHeight="1">
      <c r="A98" s="413" t="s">
        <v>222</v>
      </c>
      <c r="B98" s="413"/>
      <c r="C98" s="413"/>
      <c r="D98" s="413"/>
      <c r="E98" s="413"/>
      <c r="F98" s="413"/>
      <c r="G98" s="413"/>
      <c r="H98" s="413"/>
      <c r="I98" s="413"/>
      <c r="J98" s="413"/>
      <c r="K98" s="413"/>
      <c r="L98" s="413"/>
      <c r="M98" s="413"/>
      <c r="N98" s="413"/>
    </row>
    <row r="99" spans="1:14" ht="17.25" customHeight="1" thickBot="1">
      <c r="M99" s="444" t="s">
        <v>51</v>
      </c>
      <c r="N99" s="444"/>
    </row>
    <row r="100" spans="1:14" ht="16.5" customHeight="1">
      <c r="A100" s="567" t="s">
        <v>53</v>
      </c>
      <c r="B100" s="481" t="s">
        <v>4</v>
      </c>
      <c r="C100" s="481"/>
      <c r="D100" s="481"/>
      <c r="E100" s="481"/>
      <c r="F100" s="481"/>
      <c r="G100" s="486" t="s">
        <v>168</v>
      </c>
      <c r="H100" s="481"/>
      <c r="I100" s="481"/>
      <c r="J100" s="481"/>
      <c r="K100" s="486" t="s">
        <v>218</v>
      </c>
      <c r="L100" s="481"/>
      <c r="M100" s="481"/>
      <c r="N100" s="580"/>
    </row>
    <row r="101" spans="1:14" ht="16.5" customHeight="1">
      <c r="A101" s="568"/>
      <c r="B101" s="581"/>
      <c r="C101" s="581"/>
      <c r="D101" s="581"/>
      <c r="E101" s="581"/>
      <c r="F101" s="496"/>
      <c r="G101" s="581" t="s">
        <v>20</v>
      </c>
      <c r="H101" s="497" t="s">
        <v>21</v>
      </c>
      <c r="I101" s="446" t="s">
        <v>6</v>
      </c>
      <c r="J101" s="39" t="s">
        <v>7</v>
      </c>
      <c r="K101" s="581" t="s">
        <v>20</v>
      </c>
      <c r="L101" s="581" t="s">
        <v>21</v>
      </c>
      <c r="M101" s="529" t="s">
        <v>6</v>
      </c>
      <c r="N101" s="40" t="s">
        <v>7</v>
      </c>
    </row>
    <row r="102" spans="1:14" ht="42.75" customHeight="1" thickBot="1">
      <c r="A102" s="568"/>
      <c r="B102" s="582"/>
      <c r="C102" s="582"/>
      <c r="D102" s="582"/>
      <c r="E102" s="582"/>
      <c r="F102" s="583"/>
      <c r="G102" s="582" t="s">
        <v>5</v>
      </c>
      <c r="H102" s="590" t="s">
        <v>5</v>
      </c>
      <c r="I102" s="589"/>
      <c r="J102" s="84" t="s">
        <v>47</v>
      </c>
      <c r="K102" s="582" t="s">
        <v>5</v>
      </c>
      <c r="L102" s="582" t="s">
        <v>5</v>
      </c>
      <c r="M102" s="608"/>
      <c r="N102" s="100" t="s">
        <v>48</v>
      </c>
    </row>
    <row r="103" spans="1:14" ht="15.75" thickBot="1">
      <c r="A103" s="94">
        <v>1</v>
      </c>
      <c r="B103" s="577">
        <v>2</v>
      </c>
      <c r="C103" s="435"/>
      <c r="D103" s="435"/>
      <c r="E103" s="435"/>
      <c r="F103" s="475"/>
      <c r="G103" s="37">
        <v>3</v>
      </c>
      <c r="H103" s="92">
        <v>4</v>
      </c>
      <c r="I103" s="37">
        <v>5</v>
      </c>
      <c r="J103" s="37">
        <v>6</v>
      </c>
      <c r="K103" s="37">
        <v>7</v>
      </c>
      <c r="L103" s="37">
        <v>8</v>
      </c>
      <c r="M103" s="37">
        <v>9</v>
      </c>
      <c r="N103" s="38">
        <v>10</v>
      </c>
    </row>
    <row r="104" spans="1:14" ht="15.75">
      <c r="A104" s="101"/>
      <c r="B104" s="635"/>
      <c r="C104" s="635"/>
      <c r="D104" s="635"/>
      <c r="E104" s="635"/>
      <c r="F104" s="636"/>
      <c r="G104" s="98"/>
      <c r="H104" s="96"/>
      <c r="I104" s="85"/>
      <c r="J104" s="85"/>
      <c r="K104" s="85"/>
      <c r="L104" s="85"/>
      <c r="M104" s="85"/>
      <c r="N104" s="102"/>
    </row>
    <row r="105" spans="1:14" ht="15.75">
      <c r="A105" s="103"/>
      <c r="B105" s="594" t="s">
        <v>81</v>
      </c>
      <c r="C105" s="594"/>
      <c r="D105" s="594"/>
      <c r="E105" s="594"/>
      <c r="F105" s="601"/>
      <c r="G105" s="99"/>
      <c r="H105" s="97"/>
      <c r="I105" s="86"/>
      <c r="J105" s="86"/>
      <c r="K105" s="86"/>
      <c r="L105" s="86"/>
      <c r="M105" s="86"/>
      <c r="N105" s="104"/>
    </row>
    <row r="106" spans="1:14" ht="16.5" thickBot="1">
      <c r="A106" s="93"/>
      <c r="B106" s="578" t="s">
        <v>50</v>
      </c>
      <c r="C106" s="578"/>
      <c r="D106" s="578"/>
      <c r="E106" s="578"/>
      <c r="F106" s="579"/>
      <c r="G106" s="41"/>
      <c r="H106" s="95"/>
      <c r="I106" s="41"/>
      <c r="J106" s="41"/>
      <c r="K106" s="41"/>
      <c r="L106" s="41"/>
      <c r="M106" s="41"/>
      <c r="N106" s="42"/>
    </row>
    <row r="107" spans="1:14" ht="11.25" customHeight="1">
      <c r="A107" s="5"/>
    </row>
    <row r="108" spans="1:14" ht="15.75" customHeight="1">
      <c r="A108" s="413" t="s">
        <v>54</v>
      </c>
      <c r="B108" s="413"/>
      <c r="C108" s="413"/>
      <c r="D108" s="413"/>
      <c r="E108" s="413"/>
      <c r="F108" s="413"/>
      <c r="G108" s="413"/>
      <c r="H108" s="413"/>
      <c r="I108" s="413"/>
      <c r="J108" s="413"/>
      <c r="K108" s="413"/>
      <c r="L108" s="413"/>
      <c r="M108" s="413"/>
      <c r="N108" s="413"/>
    </row>
    <row r="109" spans="1:14" ht="6.75" customHeight="1">
      <c r="A109" s="12"/>
    </row>
    <row r="110" spans="1:14" ht="21" customHeight="1">
      <c r="A110" s="413" t="s">
        <v>223</v>
      </c>
      <c r="B110" s="413"/>
      <c r="C110" s="413"/>
      <c r="D110" s="413"/>
      <c r="E110" s="413"/>
      <c r="F110" s="413"/>
      <c r="G110" s="413"/>
      <c r="H110" s="413"/>
      <c r="I110" s="413"/>
      <c r="J110" s="413"/>
      <c r="K110" s="413"/>
      <c r="L110" s="413"/>
      <c r="M110" s="413"/>
      <c r="N110" s="413"/>
    </row>
    <row r="111" spans="1:14" ht="15.75" customHeight="1" thickBot="1">
      <c r="M111" s="444" t="s">
        <v>51</v>
      </c>
      <c r="N111" s="444"/>
    </row>
    <row r="112" spans="1:14" ht="15.75" customHeight="1">
      <c r="A112" s="591" t="s">
        <v>55</v>
      </c>
      <c r="B112" s="571" t="s">
        <v>56</v>
      </c>
      <c r="C112" s="486" t="s">
        <v>214</v>
      </c>
      <c r="D112" s="486"/>
      <c r="E112" s="486"/>
      <c r="F112" s="486"/>
      <c r="G112" s="486" t="s">
        <v>217</v>
      </c>
      <c r="H112" s="486"/>
      <c r="I112" s="486"/>
      <c r="J112" s="486"/>
      <c r="K112" s="486" t="s">
        <v>216</v>
      </c>
      <c r="L112" s="486"/>
      <c r="M112" s="486"/>
      <c r="N112" s="576"/>
    </row>
    <row r="113" spans="1:17" ht="15.75" customHeight="1">
      <c r="A113" s="592"/>
      <c r="B113" s="572"/>
      <c r="C113" s="418" t="s">
        <v>20</v>
      </c>
      <c r="D113" s="418" t="s">
        <v>21</v>
      </c>
      <c r="E113" s="418" t="s">
        <v>6</v>
      </c>
      <c r="F113" s="115" t="s">
        <v>7</v>
      </c>
      <c r="G113" s="418" t="s">
        <v>20</v>
      </c>
      <c r="H113" s="418" t="s">
        <v>21</v>
      </c>
      <c r="I113" s="418" t="s">
        <v>6</v>
      </c>
      <c r="J113" s="115" t="s">
        <v>7</v>
      </c>
      <c r="K113" s="418" t="s">
        <v>20</v>
      </c>
      <c r="L113" s="418" t="s">
        <v>21</v>
      </c>
      <c r="M113" s="418" t="s">
        <v>6</v>
      </c>
      <c r="N113" s="117" t="s">
        <v>7</v>
      </c>
    </row>
    <row r="114" spans="1:17" ht="36" customHeight="1" thickBot="1">
      <c r="A114" s="593"/>
      <c r="B114" s="573"/>
      <c r="C114" s="574" t="s">
        <v>5</v>
      </c>
      <c r="D114" s="574" t="s">
        <v>5</v>
      </c>
      <c r="E114" s="574"/>
      <c r="F114" s="145" t="s">
        <v>10</v>
      </c>
      <c r="G114" s="574" t="s">
        <v>5</v>
      </c>
      <c r="H114" s="574" t="s">
        <v>5</v>
      </c>
      <c r="I114" s="574"/>
      <c r="J114" s="145" t="s">
        <v>11</v>
      </c>
      <c r="K114" s="574" t="s">
        <v>5</v>
      </c>
      <c r="L114" s="574" t="s">
        <v>5</v>
      </c>
      <c r="M114" s="574"/>
      <c r="N114" s="146" t="s">
        <v>12</v>
      </c>
    </row>
    <row r="115" spans="1:17" ht="15.75">
      <c r="A115" s="159">
        <v>1</v>
      </c>
      <c r="B115" s="160">
        <v>2</v>
      </c>
      <c r="C115" s="160">
        <v>3</v>
      </c>
      <c r="D115" s="160">
        <v>4</v>
      </c>
      <c r="E115" s="160">
        <v>5</v>
      </c>
      <c r="F115" s="160">
        <v>6</v>
      </c>
      <c r="G115" s="160">
        <v>7</v>
      </c>
      <c r="H115" s="160">
        <v>8</v>
      </c>
      <c r="I115" s="160">
        <v>9</v>
      </c>
      <c r="J115" s="160">
        <v>10</v>
      </c>
      <c r="K115" s="160">
        <v>11</v>
      </c>
      <c r="L115" s="160">
        <v>12</v>
      </c>
      <c r="M115" s="160">
        <v>13</v>
      </c>
      <c r="N115" s="161">
        <v>14</v>
      </c>
      <c r="Q115" s="178"/>
    </row>
    <row r="116" spans="1:17" ht="65.25" customHeight="1">
      <c r="A116" s="150">
        <v>1</v>
      </c>
      <c r="B116" s="346" t="s">
        <v>170</v>
      </c>
      <c r="C116" s="319">
        <v>58854</v>
      </c>
      <c r="D116" s="319">
        <v>0</v>
      </c>
      <c r="E116" s="319">
        <v>0</v>
      </c>
      <c r="F116" s="319">
        <f t="shared" ref="F116:F125" si="3">C116+D116</f>
        <v>58854</v>
      </c>
      <c r="G116" s="319">
        <v>62640</v>
      </c>
      <c r="H116" s="319">
        <v>0</v>
      </c>
      <c r="I116" s="319">
        <v>0</v>
      </c>
      <c r="J116" s="319">
        <f t="shared" ref="J116:J125" si="4">G116+H116</f>
        <v>62640</v>
      </c>
      <c r="K116" s="319">
        <v>63800</v>
      </c>
      <c r="L116" s="319">
        <v>0</v>
      </c>
      <c r="M116" s="319">
        <v>0</v>
      </c>
      <c r="N116" s="319">
        <f t="shared" ref="N116:N125" si="5">K116+L116</f>
        <v>63800</v>
      </c>
      <c r="Q116" s="178"/>
    </row>
    <row r="117" spans="1:17" ht="135" customHeight="1">
      <c r="A117" s="150">
        <v>2</v>
      </c>
      <c r="B117" s="351" t="s">
        <v>249</v>
      </c>
      <c r="C117" s="319">
        <v>10950</v>
      </c>
      <c r="D117" s="319">
        <v>0</v>
      </c>
      <c r="E117" s="319">
        <v>0</v>
      </c>
      <c r="F117" s="319">
        <f t="shared" si="3"/>
        <v>10950</v>
      </c>
      <c r="G117" s="319">
        <v>14640</v>
      </c>
      <c r="H117" s="319">
        <v>0</v>
      </c>
      <c r="I117" s="319">
        <v>0</v>
      </c>
      <c r="J117" s="319">
        <f t="shared" si="4"/>
        <v>14640</v>
      </c>
      <c r="K117" s="319">
        <v>18250</v>
      </c>
      <c r="L117" s="319">
        <v>0</v>
      </c>
      <c r="M117" s="319">
        <v>0</v>
      </c>
      <c r="N117" s="319">
        <f t="shared" si="5"/>
        <v>18250</v>
      </c>
      <c r="Q117" s="178"/>
    </row>
    <row r="118" spans="1:17" ht="118.5" customHeight="1">
      <c r="A118" s="150">
        <v>3</v>
      </c>
      <c r="B118" s="347" t="s">
        <v>200</v>
      </c>
      <c r="C118" s="320">
        <v>1302</v>
      </c>
      <c r="D118" s="320">
        <v>0</v>
      </c>
      <c r="E118" s="320">
        <v>0</v>
      </c>
      <c r="F118" s="319">
        <f t="shared" si="3"/>
        <v>1302</v>
      </c>
      <c r="G118" s="320">
        <v>2750</v>
      </c>
      <c r="H118" s="320">
        <v>0</v>
      </c>
      <c r="I118" s="320">
        <v>0</v>
      </c>
      <c r="J118" s="319">
        <f t="shared" si="4"/>
        <v>2750</v>
      </c>
      <c r="K118" s="320">
        <v>2962</v>
      </c>
      <c r="L118" s="320">
        <v>0</v>
      </c>
      <c r="M118" s="320">
        <v>0</v>
      </c>
      <c r="N118" s="319">
        <f t="shared" si="5"/>
        <v>2962</v>
      </c>
      <c r="Q118" s="178"/>
    </row>
    <row r="119" spans="1:17" ht="58.5" customHeight="1">
      <c r="A119" s="150">
        <v>4</v>
      </c>
      <c r="B119" s="347" t="s">
        <v>199</v>
      </c>
      <c r="C119" s="319">
        <v>4457</v>
      </c>
      <c r="D119" s="319">
        <v>0</v>
      </c>
      <c r="E119" s="319">
        <v>0</v>
      </c>
      <c r="F119" s="319">
        <f t="shared" si="3"/>
        <v>4457</v>
      </c>
      <c r="G119" s="319">
        <v>4727</v>
      </c>
      <c r="H119" s="319">
        <v>0</v>
      </c>
      <c r="I119" s="319">
        <v>0</v>
      </c>
      <c r="J119" s="319">
        <f t="shared" si="4"/>
        <v>4727</v>
      </c>
      <c r="K119" s="319">
        <v>5025</v>
      </c>
      <c r="L119" s="319">
        <v>0</v>
      </c>
      <c r="M119" s="319">
        <v>0</v>
      </c>
      <c r="N119" s="319">
        <f t="shared" si="5"/>
        <v>5025</v>
      </c>
      <c r="Q119" s="178"/>
    </row>
    <row r="120" spans="1:17" ht="50.25" customHeight="1">
      <c r="A120" s="150">
        <v>5</v>
      </c>
      <c r="B120" s="347" t="s">
        <v>134</v>
      </c>
      <c r="C120" s="319">
        <v>10783</v>
      </c>
      <c r="D120" s="319">
        <v>0</v>
      </c>
      <c r="E120" s="319">
        <v>0</v>
      </c>
      <c r="F120" s="319">
        <f t="shared" si="3"/>
        <v>10783</v>
      </c>
      <c r="G120" s="319">
        <v>9799</v>
      </c>
      <c r="H120" s="319">
        <v>0</v>
      </c>
      <c r="I120" s="319">
        <v>0</v>
      </c>
      <c r="J120" s="319">
        <f t="shared" si="4"/>
        <v>9799</v>
      </c>
      <c r="K120" s="319">
        <v>9169</v>
      </c>
      <c r="L120" s="319">
        <v>0</v>
      </c>
      <c r="M120" s="319">
        <v>0</v>
      </c>
      <c r="N120" s="319">
        <f t="shared" si="5"/>
        <v>9169</v>
      </c>
      <c r="Q120" s="178"/>
    </row>
    <row r="121" spans="1:17" ht="64.5" customHeight="1">
      <c r="A121" s="150">
        <v>6</v>
      </c>
      <c r="B121" s="347" t="s">
        <v>135</v>
      </c>
      <c r="C121" s="319">
        <v>252000</v>
      </c>
      <c r="D121" s="319">
        <v>0</v>
      </c>
      <c r="E121" s="319">
        <v>0</v>
      </c>
      <c r="F121" s="319">
        <f t="shared" si="3"/>
        <v>252000</v>
      </c>
      <c r="G121" s="319">
        <v>518128</v>
      </c>
      <c r="H121" s="319">
        <v>0</v>
      </c>
      <c r="I121" s="319">
        <v>0</v>
      </c>
      <c r="J121" s="319">
        <f t="shared" si="4"/>
        <v>518128</v>
      </c>
      <c r="K121" s="319">
        <v>528000</v>
      </c>
      <c r="L121" s="319">
        <v>0</v>
      </c>
      <c r="M121" s="319">
        <v>0</v>
      </c>
      <c r="N121" s="319">
        <f t="shared" si="5"/>
        <v>528000</v>
      </c>
      <c r="Q121" s="178"/>
    </row>
    <row r="122" spans="1:17" ht="69.75" customHeight="1">
      <c r="A122" s="150">
        <v>7</v>
      </c>
      <c r="B122" s="347" t="s">
        <v>171</v>
      </c>
      <c r="C122" s="319">
        <v>2244</v>
      </c>
      <c r="D122" s="319">
        <v>0</v>
      </c>
      <c r="E122" s="319">
        <v>0</v>
      </c>
      <c r="F122" s="319">
        <f t="shared" si="3"/>
        <v>2244</v>
      </c>
      <c r="G122" s="319">
        <v>2376</v>
      </c>
      <c r="H122" s="319">
        <v>0</v>
      </c>
      <c r="I122" s="319">
        <v>0</v>
      </c>
      <c r="J122" s="319">
        <f t="shared" si="4"/>
        <v>2376</v>
      </c>
      <c r="K122" s="319">
        <v>1980</v>
      </c>
      <c r="L122" s="319">
        <v>0</v>
      </c>
      <c r="M122" s="319">
        <v>0</v>
      </c>
      <c r="N122" s="319">
        <f t="shared" si="5"/>
        <v>1980</v>
      </c>
      <c r="Q122" s="178"/>
    </row>
    <row r="123" spans="1:17" ht="46.5" customHeight="1">
      <c r="A123" s="150">
        <v>8</v>
      </c>
      <c r="B123" s="347" t="s">
        <v>172</v>
      </c>
      <c r="C123" s="320">
        <v>92</v>
      </c>
      <c r="D123" s="320">
        <v>0</v>
      </c>
      <c r="E123" s="320">
        <v>0</v>
      </c>
      <c r="F123" s="319">
        <f t="shared" si="3"/>
        <v>92</v>
      </c>
      <c r="G123" s="320">
        <v>114</v>
      </c>
      <c r="H123" s="320">
        <v>0</v>
      </c>
      <c r="I123" s="320">
        <v>0</v>
      </c>
      <c r="J123" s="319">
        <f t="shared" si="4"/>
        <v>114</v>
      </c>
      <c r="K123" s="320">
        <v>47</v>
      </c>
      <c r="L123" s="320">
        <v>0</v>
      </c>
      <c r="M123" s="320">
        <v>0</v>
      </c>
      <c r="N123" s="319">
        <f t="shared" si="5"/>
        <v>47</v>
      </c>
      <c r="Q123" s="178"/>
    </row>
    <row r="124" spans="1:17" ht="52.5" customHeight="1">
      <c r="A124" s="150">
        <v>9</v>
      </c>
      <c r="B124" s="347" t="s">
        <v>198</v>
      </c>
      <c r="C124" s="319">
        <v>61100</v>
      </c>
      <c r="D124" s="319">
        <v>0</v>
      </c>
      <c r="E124" s="319">
        <v>0</v>
      </c>
      <c r="F124" s="319">
        <f t="shared" si="3"/>
        <v>61100</v>
      </c>
      <c r="G124" s="319">
        <v>0</v>
      </c>
      <c r="H124" s="319">
        <v>0</v>
      </c>
      <c r="I124" s="319">
        <v>0</v>
      </c>
      <c r="J124" s="319">
        <f t="shared" si="4"/>
        <v>0</v>
      </c>
      <c r="K124" s="319">
        <v>0</v>
      </c>
      <c r="L124" s="319">
        <v>0</v>
      </c>
      <c r="M124" s="319">
        <v>0</v>
      </c>
      <c r="N124" s="319">
        <f t="shared" si="5"/>
        <v>0</v>
      </c>
      <c r="Q124" s="178"/>
    </row>
    <row r="125" spans="1:17" ht="52.5" customHeight="1" thickBot="1">
      <c r="A125" s="323">
        <v>10</v>
      </c>
      <c r="B125" s="162" t="s">
        <v>245</v>
      </c>
      <c r="C125" s="321">
        <v>0</v>
      </c>
      <c r="D125" s="321">
        <v>0</v>
      </c>
      <c r="E125" s="321">
        <v>0</v>
      </c>
      <c r="F125" s="321">
        <f t="shared" si="3"/>
        <v>0</v>
      </c>
      <c r="G125" s="321">
        <v>3872</v>
      </c>
      <c r="H125" s="321">
        <v>0</v>
      </c>
      <c r="I125" s="321">
        <v>0</v>
      </c>
      <c r="J125" s="319">
        <f t="shared" si="4"/>
        <v>3872</v>
      </c>
      <c r="K125" s="321">
        <v>0</v>
      </c>
      <c r="L125" s="321">
        <v>0</v>
      </c>
      <c r="M125" s="321">
        <v>0</v>
      </c>
      <c r="N125" s="319">
        <f t="shared" si="5"/>
        <v>0</v>
      </c>
      <c r="Q125" s="178"/>
    </row>
    <row r="126" spans="1:17" ht="30" customHeight="1" thickBot="1">
      <c r="A126" s="163"/>
      <c r="B126" s="158" t="s">
        <v>50</v>
      </c>
      <c r="C126" s="348">
        <f>SUM(C116:C125)</f>
        <v>401782</v>
      </c>
      <c r="D126" s="322">
        <f t="shared" ref="D126:N126" si="6">SUM(D116:D125)</f>
        <v>0</v>
      </c>
      <c r="E126" s="322">
        <f t="shared" si="6"/>
        <v>0</v>
      </c>
      <c r="F126" s="322">
        <f t="shared" si="6"/>
        <v>401782</v>
      </c>
      <c r="G126" s="322">
        <f t="shared" si="6"/>
        <v>619046</v>
      </c>
      <c r="H126" s="322">
        <f t="shared" si="6"/>
        <v>0</v>
      </c>
      <c r="I126" s="322">
        <f t="shared" si="6"/>
        <v>0</v>
      </c>
      <c r="J126" s="322">
        <f t="shared" si="6"/>
        <v>619046</v>
      </c>
      <c r="K126" s="322">
        <f t="shared" si="6"/>
        <v>629233</v>
      </c>
      <c r="L126" s="322">
        <f t="shared" si="6"/>
        <v>0</v>
      </c>
      <c r="M126" s="322">
        <f t="shared" si="6"/>
        <v>0</v>
      </c>
      <c r="N126" s="322">
        <f t="shared" si="6"/>
        <v>629233</v>
      </c>
    </row>
    <row r="127" spans="1:17" ht="23.25" customHeight="1">
      <c r="A127" s="14"/>
      <c r="B127" s="68"/>
      <c r="C127" s="113"/>
      <c r="D127" s="113"/>
      <c r="E127" s="113"/>
      <c r="F127" s="113"/>
      <c r="G127" s="113"/>
      <c r="H127" s="113"/>
      <c r="I127" s="113"/>
      <c r="J127" s="113"/>
      <c r="K127" s="113"/>
      <c r="L127" s="113"/>
      <c r="M127" s="113"/>
      <c r="N127" s="113"/>
    </row>
    <row r="128" spans="1:17" ht="24.75" customHeight="1">
      <c r="A128" s="206" t="s">
        <v>224</v>
      </c>
      <c r="B128" s="178"/>
      <c r="C128" s="178"/>
      <c r="D128" s="178"/>
      <c r="E128" s="178"/>
      <c r="F128" s="178"/>
      <c r="G128" s="178"/>
      <c r="H128" s="178"/>
      <c r="I128" s="178"/>
      <c r="J128" s="178"/>
      <c r="K128" s="178"/>
      <c r="L128" s="178"/>
    </row>
    <row r="129" spans="1:14" ht="15" customHeight="1">
      <c r="A129" s="207"/>
      <c r="B129" s="178"/>
      <c r="C129" s="178"/>
      <c r="D129" s="178"/>
      <c r="E129" s="178"/>
      <c r="F129" s="178"/>
      <c r="G129" s="178"/>
      <c r="H129" s="178"/>
      <c r="I129" s="178"/>
      <c r="J129" s="178"/>
      <c r="K129" s="575" t="s">
        <v>51</v>
      </c>
      <c r="L129" s="575"/>
    </row>
    <row r="130" spans="1:14" ht="16.5" customHeight="1">
      <c r="A130" s="438" t="s">
        <v>55</v>
      </c>
      <c r="B130" s="438" t="s">
        <v>57</v>
      </c>
      <c r="C130" s="438"/>
      <c r="D130" s="438"/>
      <c r="E130" s="438" t="s">
        <v>168</v>
      </c>
      <c r="F130" s="438"/>
      <c r="G130" s="438"/>
      <c r="H130" s="438"/>
      <c r="I130" s="438" t="s">
        <v>218</v>
      </c>
      <c r="J130" s="438"/>
      <c r="K130" s="438"/>
      <c r="L130" s="438"/>
    </row>
    <row r="131" spans="1:14" ht="33.75" customHeight="1">
      <c r="A131" s="438"/>
      <c r="B131" s="438"/>
      <c r="C131" s="438"/>
      <c r="D131" s="438"/>
      <c r="E131" s="438" t="s">
        <v>20</v>
      </c>
      <c r="F131" s="438" t="s">
        <v>21</v>
      </c>
      <c r="G131" s="438" t="s">
        <v>6</v>
      </c>
      <c r="H131" s="208" t="s">
        <v>7</v>
      </c>
      <c r="I131" s="438" t="s">
        <v>20</v>
      </c>
      <c r="J131" s="438" t="s">
        <v>21</v>
      </c>
      <c r="K131" s="438" t="s">
        <v>6</v>
      </c>
      <c r="L131" s="208" t="s">
        <v>7</v>
      </c>
    </row>
    <row r="132" spans="1:14" ht="23.25" customHeight="1">
      <c r="A132" s="438"/>
      <c r="B132" s="438"/>
      <c r="C132" s="438"/>
      <c r="D132" s="438"/>
      <c r="E132" s="438"/>
      <c r="F132" s="438"/>
      <c r="G132" s="438"/>
      <c r="H132" s="208" t="s">
        <v>10</v>
      </c>
      <c r="I132" s="438"/>
      <c r="J132" s="438"/>
      <c r="K132" s="438"/>
      <c r="L132" s="208" t="s">
        <v>11</v>
      </c>
    </row>
    <row r="133" spans="1:14" ht="15" customHeight="1">
      <c r="A133" s="209">
        <v>1</v>
      </c>
      <c r="B133" s="445">
        <v>2</v>
      </c>
      <c r="C133" s="445"/>
      <c r="D133" s="445"/>
      <c r="E133" s="209">
        <v>3</v>
      </c>
      <c r="F133" s="209">
        <v>4</v>
      </c>
      <c r="G133" s="209">
        <v>5</v>
      </c>
      <c r="H133" s="209">
        <v>6</v>
      </c>
      <c r="I133" s="209">
        <v>7</v>
      </c>
      <c r="J133" s="209">
        <v>8</v>
      </c>
      <c r="K133" s="209">
        <v>9</v>
      </c>
      <c r="L133" s="209">
        <v>10</v>
      </c>
    </row>
    <row r="134" spans="1:14" ht="43.5" customHeight="1">
      <c r="A134" s="209">
        <v>1</v>
      </c>
      <c r="B134" s="515" t="s">
        <v>175</v>
      </c>
      <c r="C134" s="516"/>
      <c r="D134" s="516"/>
      <c r="E134" s="210">
        <v>67860</v>
      </c>
      <c r="F134" s="210">
        <f t="shared" ref="F134:G140" si="7">L116*1.056</f>
        <v>0</v>
      </c>
      <c r="G134" s="210">
        <f t="shared" si="7"/>
        <v>0</v>
      </c>
      <c r="H134" s="210">
        <f t="shared" ref="H134:H141" si="8">E134+F134</f>
        <v>67860</v>
      </c>
      <c r="I134" s="210">
        <v>71340</v>
      </c>
      <c r="J134" s="210">
        <f t="shared" ref="J134:K141" si="9">F134*1.05</f>
        <v>0</v>
      </c>
      <c r="K134" s="210">
        <f t="shared" si="9"/>
        <v>0</v>
      </c>
      <c r="L134" s="210">
        <f t="shared" ref="L134:L141" si="10">I134+J134</f>
        <v>71340</v>
      </c>
      <c r="N134" s="119"/>
    </row>
    <row r="135" spans="1:14" ht="113.25" customHeight="1">
      <c r="A135" s="209">
        <v>2</v>
      </c>
      <c r="B135" s="518" t="s">
        <v>201</v>
      </c>
      <c r="C135" s="518"/>
      <c r="D135" s="518"/>
      <c r="E135" s="210">
        <v>19710</v>
      </c>
      <c r="F135" s="210">
        <f t="shared" si="7"/>
        <v>0</v>
      </c>
      <c r="G135" s="210">
        <f t="shared" si="7"/>
        <v>0</v>
      </c>
      <c r="H135" s="210">
        <f t="shared" si="8"/>
        <v>19710</v>
      </c>
      <c r="I135" s="210">
        <v>20440</v>
      </c>
      <c r="J135" s="210">
        <f t="shared" si="9"/>
        <v>0</v>
      </c>
      <c r="K135" s="210">
        <f t="shared" si="9"/>
        <v>0</v>
      </c>
      <c r="L135" s="210">
        <f t="shared" si="10"/>
        <v>20440</v>
      </c>
      <c r="N135" s="119"/>
    </row>
    <row r="136" spans="1:14" ht="76.5" customHeight="1">
      <c r="A136" s="209">
        <v>3</v>
      </c>
      <c r="B136" s="518" t="s">
        <v>209</v>
      </c>
      <c r="C136" s="518"/>
      <c r="D136" s="518"/>
      <c r="E136" s="210">
        <v>3146</v>
      </c>
      <c r="F136" s="210">
        <f t="shared" si="7"/>
        <v>0</v>
      </c>
      <c r="G136" s="210">
        <f t="shared" si="7"/>
        <v>0</v>
      </c>
      <c r="H136" s="210">
        <f t="shared" si="8"/>
        <v>3146</v>
      </c>
      <c r="I136" s="210">
        <v>3314</v>
      </c>
      <c r="J136" s="210">
        <f t="shared" si="9"/>
        <v>0</v>
      </c>
      <c r="K136" s="210">
        <f t="shared" si="9"/>
        <v>0</v>
      </c>
      <c r="L136" s="210">
        <f t="shared" si="10"/>
        <v>3314</v>
      </c>
      <c r="N136" s="119"/>
    </row>
    <row r="137" spans="1:14" ht="39.75" customHeight="1">
      <c r="A137" s="209">
        <v>4</v>
      </c>
      <c r="B137" s="510" t="s">
        <v>227</v>
      </c>
      <c r="C137" s="510"/>
      <c r="D137" s="510"/>
      <c r="E137" s="210">
        <v>5341</v>
      </c>
      <c r="F137" s="210">
        <f t="shared" si="7"/>
        <v>0</v>
      </c>
      <c r="G137" s="210">
        <f t="shared" si="7"/>
        <v>0</v>
      </c>
      <c r="H137" s="210">
        <f t="shared" si="8"/>
        <v>5341</v>
      </c>
      <c r="I137" s="210">
        <v>5621</v>
      </c>
      <c r="J137" s="210">
        <f t="shared" si="9"/>
        <v>0</v>
      </c>
      <c r="K137" s="210">
        <f t="shared" si="9"/>
        <v>0</v>
      </c>
      <c r="L137" s="210">
        <f t="shared" si="10"/>
        <v>5621</v>
      </c>
      <c r="N137" s="119"/>
    </row>
    <row r="138" spans="1:14" ht="33.75" customHeight="1">
      <c r="A138" s="209">
        <v>5</v>
      </c>
      <c r="B138" s="510" t="s">
        <v>136</v>
      </c>
      <c r="C138" s="510"/>
      <c r="D138" s="510"/>
      <c r="E138" s="210">
        <v>9747</v>
      </c>
      <c r="F138" s="210">
        <f t="shared" si="7"/>
        <v>0</v>
      </c>
      <c r="G138" s="210">
        <f t="shared" si="7"/>
        <v>0</v>
      </c>
      <c r="H138" s="210">
        <f t="shared" si="8"/>
        <v>9747</v>
      </c>
      <c r="I138" s="210">
        <v>10260</v>
      </c>
      <c r="J138" s="210">
        <f t="shared" si="9"/>
        <v>0</v>
      </c>
      <c r="K138" s="210">
        <f t="shared" si="9"/>
        <v>0</v>
      </c>
      <c r="L138" s="210">
        <f t="shared" si="10"/>
        <v>10260</v>
      </c>
      <c r="N138" s="119"/>
    </row>
    <row r="139" spans="1:14" ht="39" customHeight="1">
      <c r="A139" s="209">
        <v>6</v>
      </c>
      <c r="B139" s="518" t="s">
        <v>156</v>
      </c>
      <c r="C139" s="519"/>
      <c r="D139" s="519"/>
      <c r="E139" s="210">
        <v>528000</v>
      </c>
      <c r="F139" s="210">
        <f t="shared" si="7"/>
        <v>0</v>
      </c>
      <c r="G139" s="210">
        <f t="shared" si="7"/>
        <v>0</v>
      </c>
      <c r="H139" s="210">
        <f t="shared" si="8"/>
        <v>528000</v>
      </c>
      <c r="I139" s="210">
        <v>528000</v>
      </c>
      <c r="J139" s="210">
        <f t="shared" si="9"/>
        <v>0</v>
      </c>
      <c r="K139" s="210">
        <f t="shared" si="9"/>
        <v>0</v>
      </c>
      <c r="L139" s="210">
        <f t="shared" si="10"/>
        <v>528000</v>
      </c>
      <c r="N139" s="119"/>
    </row>
    <row r="140" spans="1:14" ht="51" customHeight="1">
      <c r="A140" s="209">
        <v>7</v>
      </c>
      <c r="B140" s="518" t="s">
        <v>173</v>
      </c>
      <c r="C140" s="518"/>
      <c r="D140" s="518"/>
      <c r="E140" s="210">
        <v>2106</v>
      </c>
      <c r="F140" s="210">
        <f t="shared" si="7"/>
        <v>0</v>
      </c>
      <c r="G140" s="210">
        <f t="shared" si="7"/>
        <v>0</v>
      </c>
      <c r="H140" s="210">
        <f t="shared" si="8"/>
        <v>2106</v>
      </c>
      <c r="I140" s="210">
        <v>2214</v>
      </c>
      <c r="J140" s="210">
        <f t="shared" si="9"/>
        <v>0</v>
      </c>
      <c r="K140" s="210">
        <f t="shared" si="9"/>
        <v>0</v>
      </c>
      <c r="L140" s="210">
        <f t="shared" si="10"/>
        <v>2214</v>
      </c>
      <c r="N140" s="119"/>
    </row>
    <row r="141" spans="1:14" ht="31.5" customHeight="1">
      <c r="A141" s="209">
        <v>8</v>
      </c>
      <c r="B141" s="518" t="s">
        <v>174</v>
      </c>
      <c r="C141" s="518"/>
      <c r="D141" s="518"/>
      <c r="E141" s="210">
        <v>50</v>
      </c>
      <c r="F141" s="210">
        <f>L124*1.056</f>
        <v>0</v>
      </c>
      <c r="G141" s="210">
        <f>M124*1.056</f>
        <v>0</v>
      </c>
      <c r="H141" s="210">
        <f t="shared" si="8"/>
        <v>50</v>
      </c>
      <c r="I141" s="210">
        <v>53</v>
      </c>
      <c r="J141" s="210">
        <f t="shared" si="9"/>
        <v>0</v>
      </c>
      <c r="K141" s="210">
        <f t="shared" si="9"/>
        <v>0</v>
      </c>
      <c r="L141" s="210">
        <f t="shared" si="10"/>
        <v>53</v>
      </c>
      <c r="N141" s="119"/>
    </row>
    <row r="142" spans="1:14" ht="35.25" hidden="1" customHeight="1">
      <c r="A142" s="209"/>
      <c r="B142" s="510"/>
      <c r="C142" s="510"/>
      <c r="D142" s="510"/>
      <c r="E142" s="210"/>
      <c r="F142" s="210"/>
      <c r="G142" s="210"/>
      <c r="H142" s="210"/>
      <c r="I142" s="210"/>
      <c r="J142" s="210"/>
      <c r="K142" s="210"/>
      <c r="L142" s="210"/>
      <c r="N142" s="119"/>
    </row>
    <row r="143" spans="1:14" ht="27.75" customHeight="1">
      <c r="A143" s="209"/>
      <c r="B143" s="640" t="s">
        <v>50</v>
      </c>
      <c r="C143" s="445"/>
      <c r="D143" s="445"/>
      <c r="E143" s="211">
        <f t="shared" ref="E143:L143" si="11">SUM(E134:E142)</f>
        <v>635960</v>
      </c>
      <c r="F143" s="211">
        <f t="shared" si="11"/>
        <v>0</v>
      </c>
      <c r="G143" s="211">
        <f t="shared" si="11"/>
        <v>0</v>
      </c>
      <c r="H143" s="211">
        <f t="shared" si="11"/>
        <v>635960</v>
      </c>
      <c r="I143" s="211">
        <f t="shared" si="11"/>
        <v>641242</v>
      </c>
      <c r="J143" s="211">
        <f t="shared" si="11"/>
        <v>0</v>
      </c>
      <c r="K143" s="211">
        <f t="shared" si="11"/>
        <v>0</v>
      </c>
      <c r="L143" s="211">
        <f t="shared" si="11"/>
        <v>641242</v>
      </c>
    </row>
    <row r="144" spans="1:14" ht="14.25" customHeight="1">
      <c r="A144" s="3"/>
    </row>
    <row r="145" spans="1:16" ht="15.75" customHeight="1">
      <c r="A145" s="413" t="s">
        <v>152</v>
      </c>
      <c r="B145" s="413"/>
      <c r="C145" s="413"/>
      <c r="D145" s="413"/>
      <c r="E145" s="413"/>
      <c r="F145" s="413"/>
      <c r="G145" s="413"/>
      <c r="H145" s="413"/>
      <c r="I145" s="413"/>
      <c r="J145" s="413"/>
      <c r="K145" s="413"/>
      <c r="L145" s="413"/>
      <c r="M145" s="413"/>
      <c r="N145" s="413"/>
    </row>
    <row r="146" spans="1:16" ht="8.25" customHeight="1">
      <c r="A146" s="12"/>
    </row>
    <row r="147" spans="1:16" ht="15.75" customHeight="1">
      <c r="A147" s="628" t="s">
        <v>225</v>
      </c>
      <c r="B147" s="628"/>
      <c r="C147" s="628"/>
      <c r="D147" s="628"/>
      <c r="E147" s="628"/>
      <c r="F147" s="628"/>
      <c r="G147" s="628"/>
      <c r="H147" s="628"/>
      <c r="I147" s="628"/>
      <c r="J147" s="628"/>
      <c r="K147" s="628"/>
      <c r="L147" s="628"/>
      <c r="M147" s="628"/>
      <c r="N147" s="628"/>
    </row>
    <row r="148" spans="1:16" ht="16.5" thickBot="1">
      <c r="A148" s="6"/>
      <c r="N148" s="444" t="s">
        <v>51</v>
      </c>
      <c r="O148" s="444"/>
    </row>
    <row r="149" spans="1:16" ht="20.25" customHeight="1">
      <c r="A149" s="629" t="s">
        <v>55</v>
      </c>
      <c r="B149" s="517" t="s">
        <v>13</v>
      </c>
      <c r="C149" s="517" t="s">
        <v>14</v>
      </c>
      <c r="D149" s="517" t="s">
        <v>15</v>
      </c>
      <c r="E149" s="517"/>
      <c r="F149" s="517" t="s">
        <v>214</v>
      </c>
      <c r="G149" s="487"/>
      <c r="H149" s="487"/>
      <c r="I149" s="517" t="s">
        <v>217</v>
      </c>
      <c r="J149" s="487"/>
      <c r="K149" s="487"/>
      <c r="L149" s="517" t="s">
        <v>216</v>
      </c>
      <c r="M149" s="487" t="s">
        <v>40</v>
      </c>
      <c r="N149" s="522"/>
    </row>
    <row r="150" spans="1:16" ht="14.45" customHeight="1">
      <c r="A150" s="630"/>
      <c r="B150" s="511"/>
      <c r="C150" s="511"/>
      <c r="D150" s="511"/>
      <c r="E150" s="511"/>
      <c r="F150" s="511" t="s">
        <v>20</v>
      </c>
      <c r="G150" s="511" t="s">
        <v>21</v>
      </c>
      <c r="H150" s="511" t="s">
        <v>58</v>
      </c>
      <c r="I150" s="511" t="s">
        <v>20</v>
      </c>
      <c r="J150" s="511" t="s">
        <v>21</v>
      </c>
      <c r="K150" s="511" t="s">
        <v>59</v>
      </c>
      <c r="L150" s="511" t="s">
        <v>20</v>
      </c>
      <c r="M150" s="511" t="s">
        <v>21</v>
      </c>
      <c r="N150" s="621" t="s">
        <v>60</v>
      </c>
    </row>
    <row r="151" spans="1:16" ht="15" customHeight="1">
      <c r="A151" s="630"/>
      <c r="B151" s="511"/>
      <c r="C151" s="511"/>
      <c r="D151" s="511"/>
      <c r="E151" s="511"/>
      <c r="F151" s="511" t="s">
        <v>5</v>
      </c>
      <c r="G151" s="511" t="s">
        <v>5</v>
      </c>
      <c r="H151" s="511"/>
      <c r="I151" s="511" t="s">
        <v>5</v>
      </c>
      <c r="J151" s="511" t="s">
        <v>5</v>
      </c>
      <c r="K151" s="511"/>
      <c r="L151" s="511" t="s">
        <v>5</v>
      </c>
      <c r="M151" s="511" t="s">
        <v>5</v>
      </c>
      <c r="N151" s="621"/>
    </row>
    <row r="152" spans="1:16">
      <c r="A152" s="169">
        <v>1</v>
      </c>
      <c r="B152" s="58">
        <v>2</v>
      </c>
      <c r="C152" s="58">
        <v>3</v>
      </c>
      <c r="D152" s="529">
        <v>4</v>
      </c>
      <c r="E152" s="529"/>
      <c r="F152" s="58">
        <v>5</v>
      </c>
      <c r="G152" s="58">
        <v>6</v>
      </c>
      <c r="H152" s="58">
        <v>7</v>
      </c>
      <c r="I152" s="58">
        <v>8</v>
      </c>
      <c r="J152" s="58">
        <v>9</v>
      </c>
      <c r="K152" s="58">
        <v>10</v>
      </c>
      <c r="L152" s="58">
        <v>11</v>
      </c>
      <c r="M152" s="58">
        <v>12</v>
      </c>
      <c r="N152" s="63">
        <v>13</v>
      </c>
    </row>
    <row r="153" spans="1:16" ht="42" customHeight="1">
      <c r="A153" s="403">
        <v>1</v>
      </c>
      <c r="B153" s="404" t="s">
        <v>176</v>
      </c>
      <c r="C153" s="364"/>
      <c r="D153" s="521"/>
      <c r="E153" s="521"/>
      <c r="F153" s="110"/>
      <c r="G153" s="115"/>
      <c r="H153" s="115"/>
      <c r="I153" s="115"/>
      <c r="J153" s="115"/>
      <c r="K153" s="115"/>
      <c r="L153" s="115"/>
      <c r="M153" s="115"/>
      <c r="N153" s="117"/>
    </row>
    <row r="154" spans="1:16" ht="15.75" customHeight="1">
      <c r="A154" s="403"/>
      <c r="B154" s="405" t="s">
        <v>16</v>
      </c>
      <c r="C154" s="406"/>
      <c r="D154" s="521"/>
      <c r="E154" s="521"/>
      <c r="F154" s="115"/>
      <c r="G154" s="115"/>
      <c r="H154" s="115"/>
      <c r="I154" s="115"/>
      <c r="J154" s="115"/>
      <c r="K154" s="115"/>
      <c r="L154" s="115"/>
      <c r="M154" s="115"/>
      <c r="N154" s="117"/>
    </row>
    <row r="155" spans="1:16" ht="163.5" customHeight="1">
      <c r="A155" s="403"/>
      <c r="B155" s="407" t="s">
        <v>85</v>
      </c>
      <c r="C155" s="366" t="s">
        <v>128</v>
      </c>
      <c r="D155" s="520" t="s">
        <v>256</v>
      </c>
      <c r="E155" s="520"/>
      <c r="F155" s="118">
        <v>58854</v>
      </c>
      <c r="G155" s="118"/>
      <c r="H155" s="118">
        <f>F155+G155</f>
        <v>58854</v>
      </c>
      <c r="I155" s="118">
        <f>G116</f>
        <v>62640</v>
      </c>
      <c r="J155" s="118"/>
      <c r="K155" s="118">
        <f>I155+J155</f>
        <v>62640</v>
      </c>
      <c r="L155" s="165">
        <f>K116</f>
        <v>63800</v>
      </c>
      <c r="M155" s="118"/>
      <c r="N155" s="166">
        <f>L155+M155</f>
        <v>63800</v>
      </c>
      <c r="P155" s="178"/>
    </row>
    <row r="156" spans="1:16" ht="20.25" customHeight="1">
      <c r="A156" s="403"/>
      <c r="B156" s="390" t="s">
        <v>17</v>
      </c>
      <c r="C156" s="366"/>
      <c r="D156" s="520"/>
      <c r="E156" s="520"/>
      <c r="F156" s="118"/>
      <c r="G156" s="118"/>
      <c r="H156" s="118"/>
      <c r="I156" s="118"/>
      <c r="J156" s="118"/>
      <c r="K156" s="115"/>
      <c r="L156" s="165"/>
      <c r="M156" s="118"/>
      <c r="N156" s="117"/>
      <c r="P156" s="178"/>
    </row>
    <row r="157" spans="1:16" ht="18.75" customHeight="1">
      <c r="A157" s="403"/>
      <c r="B157" s="365" t="s">
        <v>86</v>
      </c>
      <c r="C157" s="366" t="s">
        <v>114</v>
      </c>
      <c r="D157" s="520" t="s">
        <v>191</v>
      </c>
      <c r="E157" s="520"/>
      <c r="F157" s="118">
        <v>577</v>
      </c>
      <c r="G157" s="118"/>
      <c r="H157" s="118">
        <f>F157</f>
        <v>577</v>
      </c>
      <c r="I157" s="118">
        <v>580</v>
      </c>
      <c r="J157" s="118"/>
      <c r="K157" s="118">
        <f>I157</f>
        <v>580</v>
      </c>
      <c r="L157" s="165">
        <v>580</v>
      </c>
      <c r="M157" s="118"/>
      <c r="N157" s="166">
        <f>L157</f>
        <v>580</v>
      </c>
      <c r="P157" s="178"/>
    </row>
    <row r="158" spans="1:16" ht="12.75" customHeight="1">
      <c r="A158" s="403"/>
      <c r="B158" s="390" t="s">
        <v>18</v>
      </c>
      <c r="C158" s="366"/>
      <c r="D158" s="520"/>
      <c r="E158" s="520"/>
      <c r="F158" s="118"/>
      <c r="G158" s="118"/>
      <c r="H158" s="118"/>
      <c r="I158" s="118"/>
      <c r="J158" s="118"/>
      <c r="K158" s="115"/>
      <c r="L158" s="118"/>
      <c r="M158" s="118"/>
      <c r="N158" s="117"/>
      <c r="P158" s="178"/>
    </row>
    <row r="159" spans="1:16" ht="18.75" customHeight="1">
      <c r="A159" s="403"/>
      <c r="B159" s="365" t="s">
        <v>87</v>
      </c>
      <c r="C159" s="366" t="s">
        <v>115</v>
      </c>
      <c r="D159" s="520" t="s">
        <v>116</v>
      </c>
      <c r="E159" s="520"/>
      <c r="F159" s="168">
        <f>F155/F157</f>
        <v>102</v>
      </c>
      <c r="G159" s="168"/>
      <c r="H159" s="168">
        <f>H155/H157</f>
        <v>102</v>
      </c>
      <c r="I159" s="168">
        <f>I155/I157</f>
        <v>108</v>
      </c>
      <c r="J159" s="168"/>
      <c r="K159" s="168">
        <f>I159</f>
        <v>108</v>
      </c>
      <c r="L159" s="168">
        <f>L155/L157</f>
        <v>110</v>
      </c>
      <c r="M159" s="118"/>
      <c r="N159" s="190">
        <f>L159</f>
        <v>110</v>
      </c>
      <c r="P159" s="178"/>
    </row>
    <row r="160" spans="1:16" ht="14.25" customHeight="1">
      <c r="A160" s="403"/>
      <c r="B160" s="390" t="s">
        <v>19</v>
      </c>
      <c r="C160" s="366"/>
      <c r="D160" s="520"/>
      <c r="E160" s="520"/>
      <c r="F160" s="118"/>
      <c r="G160" s="118"/>
      <c r="H160" s="118"/>
      <c r="I160" s="118"/>
      <c r="J160" s="118"/>
      <c r="K160" s="115"/>
      <c r="L160" s="118"/>
      <c r="M160" s="118"/>
      <c r="N160" s="117"/>
      <c r="P160" s="178"/>
    </row>
    <row r="161" spans="1:16" ht="63" customHeight="1">
      <c r="A161" s="403"/>
      <c r="B161" s="365" t="s">
        <v>88</v>
      </c>
      <c r="C161" s="366" t="s">
        <v>117</v>
      </c>
      <c r="D161" s="520" t="s">
        <v>125</v>
      </c>
      <c r="E161" s="520"/>
      <c r="F161" s="118">
        <v>100</v>
      </c>
      <c r="G161" s="118"/>
      <c r="H161" s="118">
        <v>100</v>
      </c>
      <c r="I161" s="118">
        <v>100</v>
      </c>
      <c r="J161" s="118"/>
      <c r="K161" s="118">
        <f>I161</f>
        <v>100</v>
      </c>
      <c r="L161" s="118">
        <v>100</v>
      </c>
      <c r="M161" s="118"/>
      <c r="N161" s="166">
        <f>L161</f>
        <v>100</v>
      </c>
      <c r="P161" s="178"/>
    </row>
    <row r="162" spans="1:16" ht="138" customHeight="1">
      <c r="A162" s="403" t="s">
        <v>137</v>
      </c>
      <c r="B162" s="354" t="s">
        <v>203</v>
      </c>
      <c r="C162" s="366"/>
      <c r="D162" s="520"/>
      <c r="E162" s="520"/>
      <c r="F162" s="118"/>
      <c r="G162" s="118"/>
      <c r="H162" s="118"/>
      <c r="I162" s="118"/>
      <c r="J162" s="118"/>
      <c r="K162" s="118"/>
      <c r="L162" s="118"/>
      <c r="M162" s="118"/>
      <c r="N162" s="117"/>
      <c r="P162" s="178"/>
    </row>
    <row r="163" spans="1:16" ht="17.25" customHeight="1">
      <c r="A163" s="403"/>
      <c r="B163" s="354" t="s">
        <v>16</v>
      </c>
      <c r="C163" s="366"/>
      <c r="D163" s="520"/>
      <c r="E163" s="520"/>
      <c r="F163" s="118"/>
      <c r="G163" s="118"/>
      <c r="H163" s="118"/>
      <c r="I163" s="118"/>
      <c r="J163" s="118"/>
      <c r="K163" s="118"/>
      <c r="L163" s="118"/>
      <c r="M163" s="118"/>
      <c r="N163" s="117"/>
      <c r="P163" s="178"/>
    </row>
    <row r="164" spans="1:16" ht="169.5" customHeight="1">
      <c r="A164" s="403"/>
      <c r="B164" s="408" t="s">
        <v>89</v>
      </c>
      <c r="C164" s="366" t="s">
        <v>128</v>
      </c>
      <c r="D164" s="520" t="s">
        <v>256</v>
      </c>
      <c r="E164" s="520"/>
      <c r="F164" s="118">
        <v>10950</v>
      </c>
      <c r="G164" s="118"/>
      <c r="H164" s="118">
        <f>F164+G164</f>
        <v>10950</v>
      </c>
      <c r="I164" s="118">
        <f>G117</f>
        <v>14640</v>
      </c>
      <c r="J164" s="118"/>
      <c r="K164" s="118">
        <f>I164+J164</f>
        <v>14640</v>
      </c>
      <c r="L164" s="118">
        <f>K117</f>
        <v>18250</v>
      </c>
      <c r="M164" s="118"/>
      <c r="N164" s="166">
        <f>L164</f>
        <v>18250</v>
      </c>
      <c r="P164" s="178"/>
    </row>
    <row r="165" spans="1:16" ht="16.5" customHeight="1">
      <c r="A165" s="403"/>
      <c r="B165" s="354" t="s">
        <v>17</v>
      </c>
      <c r="C165" s="366"/>
      <c r="D165" s="512"/>
      <c r="E165" s="512"/>
      <c r="F165" s="118"/>
      <c r="G165" s="118"/>
      <c r="H165" s="118"/>
      <c r="I165" s="118"/>
      <c r="J165" s="118"/>
      <c r="K165" s="115"/>
      <c r="L165" s="118"/>
      <c r="M165" s="118"/>
      <c r="N165" s="117"/>
    </row>
    <row r="166" spans="1:16" ht="28.5" customHeight="1">
      <c r="A166" s="403"/>
      <c r="B166" s="353" t="s">
        <v>90</v>
      </c>
      <c r="C166" s="366" t="s">
        <v>114</v>
      </c>
      <c r="D166" s="512" t="s">
        <v>118</v>
      </c>
      <c r="E166" s="512"/>
      <c r="F166" s="118">
        <v>2</v>
      </c>
      <c r="G166" s="118"/>
      <c r="H166" s="118">
        <v>2</v>
      </c>
      <c r="I166" s="118">
        <v>2</v>
      </c>
      <c r="J166" s="118"/>
      <c r="K166" s="118">
        <f>I166</f>
        <v>2</v>
      </c>
      <c r="L166" s="118">
        <v>2</v>
      </c>
      <c r="M166" s="118"/>
      <c r="N166" s="166">
        <f>L166</f>
        <v>2</v>
      </c>
    </row>
    <row r="167" spans="1:16" ht="15" customHeight="1">
      <c r="A167" s="403"/>
      <c r="B167" s="354" t="s">
        <v>18</v>
      </c>
      <c r="C167" s="368"/>
      <c r="D167" s="512"/>
      <c r="E167" s="512"/>
      <c r="F167" s="115"/>
      <c r="G167" s="115"/>
      <c r="H167" s="115"/>
      <c r="I167" s="115"/>
      <c r="J167" s="115"/>
      <c r="K167" s="115"/>
      <c r="L167" s="115"/>
      <c r="M167" s="115"/>
      <c r="N167" s="117"/>
    </row>
    <row r="168" spans="1:16" ht="21" customHeight="1">
      <c r="A168" s="403"/>
      <c r="B168" s="408" t="s">
        <v>91</v>
      </c>
      <c r="C168" s="368" t="s">
        <v>115</v>
      </c>
      <c r="D168" s="512" t="s">
        <v>116</v>
      </c>
      <c r="E168" s="641"/>
      <c r="F168" s="184">
        <v>15</v>
      </c>
      <c r="G168" s="184"/>
      <c r="H168" s="184">
        <v>15</v>
      </c>
      <c r="I168" s="184">
        <f>I164/I166/365</f>
        <v>20.054794520547944</v>
      </c>
      <c r="J168" s="184"/>
      <c r="K168" s="191">
        <f>I168</f>
        <v>20.054794520547944</v>
      </c>
      <c r="L168" s="184">
        <f>L164/L166/366</f>
        <v>24.931693989071039</v>
      </c>
      <c r="M168" s="184"/>
      <c r="N168" s="166">
        <f>L168</f>
        <v>24.931693989071039</v>
      </c>
    </row>
    <row r="169" spans="1:16" ht="17.25" customHeight="1">
      <c r="A169" s="403"/>
      <c r="B169" s="354" t="s">
        <v>19</v>
      </c>
      <c r="C169" s="368"/>
      <c r="D169" s="512"/>
      <c r="E169" s="512"/>
      <c r="F169" s="115"/>
      <c r="G169" s="115"/>
      <c r="H169" s="115"/>
      <c r="I169" s="115"/>
      <c r="J169" s="115"/>
      <c r="K169" s="115"/>
      <c r="L169" s="115"/>
      <c r="M169" s="115"/>
      <c r="N169" s="117"/>
    </row>
    <row r="170" spans="1:16" ht="72" customHeight="1">
      <c r="A170" s="403"/>
      <c r="B170" s="353" t="s">
        <v>88</v>
      </c>
      <c r="C170" s="368" t="s">
        <v>117</v>
      </c>
      <c r="D170" s="513" t="s">
        <v>254</v>
      </c>
      <c r="E170" s="514"/>
      <c r="F170" s="115">
        <v>100</v>
      </c>
      <c r="G170" s="115"/>
      <c r="H170" s="115">
        <v>100</v>
      </c>
      <c r="I170" s="115">
        <v>100</v>
      </c>
      <c r="J170" s="115"/>
      <c r="K170" s="118">
        <f>I170</f>
        <v>100</v>
      </c>
      <c r="L170" s="115">
        <v>100</v>
      </c>
      <c r="M170" s="115"/>
      <c r="N170" s="117">
        <f>L170</f>
        <v>100</v>
      </c>
    </row>
    <row r="171" spans="1:16" ht="67.5" customHeight="1">
      <c r="A171" s="403" t="s">
        <v>138</v>
      </c>
      <c r="B171" s="354" t="s">
        <v>204</v>
      </c>
      <c r="C171" s="368"/>
      <c r="D171" s="512"/>
      <c r="E171" s="512"/>
      <c r="F171" s="118"/>
      <c r="G171" s="118"/>
      <c r="H171" s="118"/>
      <c r="I171" s="118"/>
      <c r="J171" s="118"/>
      <c r="K171" s="118"/>
      <c r="L171" s="118"/>
      <c r="M171" s="118"/>
      <c r="N171" s="166"/>
    </row>
    <row r="172" spans="1:16" ht="13.5" customHeight="1">
      <c r="A172" s="403"/>
      <c r="B172" s="354" t="s">
        <v>16</v>
      </c>
      <c r="C172" s="391"/>
      <c r="D172" s="512"/>
      <c r="E172" s="512"/>
      <c r="F172" s="118"/>
      <c r="G172" s="118"/>
      <c r="H172" s="118"/>
      <c r="I172" s="118"/>
      <c r="J172" s="118"/>
      <c r="K172" s="118"/>
      <c r="L172" s="118"/>
      <c r="M172" s="118"/>
      <c r="N172" s="166"/>
    </row>
    <row r="173" spans="1:16" ht="156.75" customHeight="1">
      <c r="A173" s="403"/>
      <c r="B173" s="353" t="s">
        <v>92</v>
      </c>
      <c r="C173" s="366" t="s">
        <v>128</v>
      </c>
      <c r="D173" s="520" t="s">
        <v>256</v>
      </c>
      <c r="E173" s="520"/>
      <c r="F173" s="118">
        <v>1302</v>
      </c>
      <c r="G173" s="118"/>
      <c r="H173" s="118">
        <f>F173+G173</f>
        <v>1302</v>
      </c>
      <c r="I173" s="118">
        <f>G118</f>
        <v>2750</v>
      </c>
      <c r="J173" s="118"/>
      <c r="K173" s="118">
        <f>I173+J173</f>
        <v>2750</v>
      </c>
      <c r="L173" s="165">
        <f>K118</f>
        <v>2962</v>
      </c>
      <c r="M173" s="118"/>
      <c r="N173" s="166">
        <f>L173+M173</f>
        <v>2962</v>
      </c>
      <c r="P173" s="178"/>
    </row>
    <row r="174" spans="1:16" ht="15" customHeight="1">
      <c r="A174" s="403"/>
      <c r="B174" s="354" t="s">
        <v>17</v>
      </c>
      <c r="C174" s="368"/>
      <c r="D174" s="512"/>
      <c r="E174" s="512"/>
      <c r="F174" s="118"/>
      <c r="G174" s="118"/>
      <c r="H174" s="118"/>
      <c r="I174" s="118"/>
      <c r="J174" s="118"/>
      <c r="K174" s="118"/>
      <c r="L174" s="165"/>
      <c r="M174" s="118"/>
      <c r="N174" s="166"/>
      <c r="P174" s="178"/>
    </row>
    <row r="175" spans="1:16" ht="42" customHeight="1">
      <c r="A175" s="403"/>
      <c r="B175" s="353" t="s">
        <v>93</v>
      </c>
      <c r="C175" s="366" t="s">
        <v>114</v>
      </c>
      <c r="D175" s="512" t="s">
        <v>119</v>
      </c>
      <c r="E175" s="512"/>
      <c r="F175" s="118">
        <v>1</v>
      </c>
      <c r="G175" s="118"/>
      <c r="H175" s="118">
        <f>F175</f>
        <v>1</v>
      </c>
      <c r="I175" s="118">
        <v>2</v>
      </c>
      <c r="J175" s="118"/>
      <c r="K175" s="118">
        <v>2</v>
      </c>
      <c r="L175" s="165">
        <v>2</v>
      </c>
      <c r="M175" s="118"/>
      <c r="N175" s="166">
        <f>L175</f>
        <v>2</v>
      </c>
      <c r="P175" s="179"/>
    </row>
    <row r="176" spans="1:16" ht="13.5" customHeight="1">
      <c r="A176" s="403"/>
      <c r="B176" s="390" t="s">
        <v>18</v>
      </c>
      <c r="C176" s="391"/>
      <c r="D176" s="513"/>
      <c r="E176" s="514"/>
      <c r="F176" s="118"/>
      <c r="G176" s="118"/>
      <c r="H176" s="118"/>
      <c r="I176" s="118"/>
      <c r="J176" s="118"/>
      <c r="K176" s="118"/>
      <c r="L176" s="118"/>
      <c r="M176" s="118"/>
      <c r="N176" s="166"/>
      <c r="P176" s="178"/>
    </row>
    <row r="177" spans="1:16" ht="45.75" customHeight="1">
      <c r="A177" s="403"/>
      <c r="B177" s="365" t="s">
        <v>94</v>
      </c>
      <c r="C177" s="360" t="s">
        <v>120</v>
      </c>
      <c r="D177" s="512" t="s">
        <v>121</v>
      </c>
      <c r="E177" s="512"/>
      <c r="F177" s="118">
        <f>F173/F175</f>
        <v>1302</v>
      </c>
      <c r="G177" s="118"/>
      <c r="H177" s="118">
        <f>H173/H175</f>
        <v>1302</v>
      </c>
      <c r="I177" s="118">
        <f>I173/I175</f>
        <v>1375</v>
      </c>
      <c r="J177" s="118"/>
      <c r="K177" s="118">
        <f>I177</f>
        <v>1375</v>
      </c>
      <c r="L177" s="118">
        <f>L173/L175</f>
        <v>1481</v>
      </c>
      <c r="M177" s="118"/>
      <c r="N177" s="166">
        <f>L177</f>
        <v>1481</v>
      </c>
      <c r="P177" s="180"/>
    </row>
    <row r="178" spans="1:16" ht="15.75" customHeight="1">
      <c r="A178" s="403"/>
      <c r="B178" s="390" t="s">
        <v>19</v>
      </c>
      <c r="C178" s="391"/>
      <c r="D178" s="521"/>
      <c r="E178" s="521"/>
      <c r="F178" s="118"/>
      <c r="G178" s="118"/>
      <c r="H178" s="118"/>
      <c r="I178" s="118"/>
      <c r="J178" s="118"/>
      <c r="K178" s="118"/>
      <c r="L178" s="118"/>
      <c r="M178" s="118"/>
      <c r="N178" s="166"/>
      <c r="P178" s="178"/>
    </row>
    <row r="179" spans="1:16" ht="29.25" customHeight="1">
      <c r="A179" s="403"/>
      <c r="B179" s="365" t="s">
        <v>95</v>
      </c>
      <c r="C179" s="368" t="s">
        <v>117</v>
      </c>
      <c r="D179" s="521" t="s">
        <v>116</v>
      </c>
      <c r="E179" s="521"/>
      <c r="F179" s="118">
        <v>100</v>
      </c>
      <c r="G179" s="118"/>
      <c r="H179" s="118">
        <v>100</v>
      </c>
      <c r="I179" s="118">
        <v>100</v>
      </c>
      <c r="J179" s="118"/>
      <c r="K179" s="118">
        <f>I179</f>
        <v>100</v>
      </c>
      <c r="L179" s="118">
        <v>100</v>
      </c>
      <c r="M179" s="118"/>
      <c r="N179" s="166">
        <f>L179</f>
        <v>100</v>
      </c>
      <c r="P179" s="178"/>
    </row>
    <row r="180" spans="1:16" ht="46.5" customHeight="1">
      <c r="A180" s="403" t="s">
        <v>139</v>
      </c>
      <c r="B180" s="390" t="str">
        <f>B137</f>
        <v>Завдання 4                                    Забезпечення проведення заходів до пам’ятних дат та подій соціального спрямування</v>
      </c>
      <c r="C180" s="368"/>
      <c r="D180" s="521"/>
      <c r="E180" s="521"/>
      <c r="F180" s="118"/>
      <c r="G180" s="118"/>
      <c r="H180" s="118"/>
      <c r="I180" s="118"/>
      <c r="J180" s="118"/>
      <c r="K180" s="118"/>
      <c r="L180" s="118"/>
      <c r="M180" s="118"/>
      <c r="N180" s="166"/>
      <c r="P180" s="178"/>
    </row>
    <row r="181" spans="1:16" ht="17.25" customHeight="1">
      <c r="A181" s="403"/>
      <c r="B181" s="390" t="s">
        <v>16</v>
      </c>
      <c r="C181" s="368"/>
      <c r="D181" s="617"/>
      <c r="E181" s="618"/>
      <c r="F181" s="118"/>
      <c r="G181" s="118"/>
      <c r="H181" s="118"/>
      <c r="I181" s="118"/>
      <c r="J181" s="118"/>
      <c r="K181" s="118"/>
      <c r="L181" s="118"/>
      <c r="M181" s="118"/>
      <c r="N181" s="166"/>
      <c r="P181" s="178"/>
    </row>
    <row r="182" spans="1:16" ht="162" customHeight="1">
      <c r="A182" s="403"/>
      <c r="B182" s="367" t="s">
        <v>110</v>
      </c>
      <c r="C182" s="366" t="s">
        <v>128</v>
      </c>
      <c r="D182" s="520" t="s">
        <v>256</v>
      </c>
      <c r="E182" s="520"/>
      <c r="F182" s="118">
        <f>C119</f>
        <v>4457</v>
      </c>
      <c r="G182" s="118"/>
      <c r="H182" s="118">
        <f>F182+G182</f>
        <v>4457</v>
      </c>
      <c r="I182" s="118">
        <f>G119</f>
        <v>4727</v>
      </c>
      <c r="J182" s="118"/>
      <c r="K182" s="118">
        <f>I182</f>
        <v>4727</v>
      </c>
      <c r="L182" s="165">
        <f>K119</f>
        <v>5025</v>
      </c>
      <c r="M182" s="118"/>
      <c r="N182" s="166">
        <f>L182+M182</f>
        <v>5025</v>
      </c>
      <c r="P182" s="178"/>
    </row>
    <row r="183" spans="1:16" ht="14.25" customHeight="1">
      <c r="A183" s="403"/>
      <c r="B183" s="354" t="s">
        <v>17</v>
      </c>
      <c r="C183" s="391"/>
      <c r="D183" s="521"/>
      <c r="E183" s="521"/>
      <c r="F183" s="118"/>
      <c r="G183" s="118"/>
      <c r="H183" s="118"/>
      <c r="I183" s="118"/>
      <c r="J183" s="118"/>
      <c r="K183" s="115"/>
      <c r="L183" s="118"/>
      <c r="M183" s="118"/>
      <c r="N183" s="117"/>
      <c r="P183" s="178"/>
    </row>
    <row r="184" spans="1:16" ht="33.75" customHeight="1">
      <c r="A184" s="403"/>
      <c r="B184" s="353" t="s">
        <v>111</v>
      </c>
      <c r="C184" s="368" t="s">
        <v>131</v>
      </c>
      <c r="D184" s="520" t="s">
        <v>116</v>
      </c>
      <c r="E184" s="520"/>
      <c r="F184" s="118">
        <v>2</v>
      </c>
      <c r="G184" s="118"/>
      <c r="H184" s="118">
        <f>F184</f>
        <v>2</v>
      </c>
      <c r="I184" s="118">
        <v>2</v>
      </c>
      <c r="J184" s="118"/>
      <c r="K184" s="118">
        <f>I184</f>
        <v>2</v>
      </c>
      <c r="L184" s="165">
        <v>2</v>
      </c>
      <c r="M184" s="118"/>
      <c r="N184" s="166">
        <f>L184</f>
        <v>2</v>
      </c>
      <c r="P184" s="178"/>
    </row>
    <row r="185" spans="1:16" ht="16.5" customHeight="1">
      <c r="A185" s="403"/>
      <c r="B185" s="354" t="s">
        <v>18</v>
      </c>
      <c r="C185" s="368"/>
      <c r="D185" s="520"/>
      <c r="E185" s="520"/>
      <c r="F185" s="118"/>
      <c r="G185" s="118"/>
      <c r="H185" s="118"/>
      <c r="I185" s="118"/>
      <c r="J185" s="118"/>
      <c r="K185" s="115" t="s">
        <v>132</v>
      </c>
      <c r="L185" s="118"/>
      <c r="M185" s="118"/>
      <c r="N185" s="117" t="s">
        <v>132</v>
      </c>
      <c r="P185" s="178"/>
    </row>
    <row r="186" spans="1:16" ht="50.25" customHeight="1">
      <c r="A186" s="403"/>
      <c r="B186" s="353" t="s">
        <v>112</v>
      </c>
      <c r="C186" s="368" t="s">
        <v>115</v>
      </c>
      <c r="D186" s="520" t="s">
        <v>116</v>
      </c>
      <c r="E186" s="520"/>
      <c r="F186" s="118">
        <f>F182/F184</f>
        <v>2228.5</v>
      </c>
      <c r="G186" s="118"/>
      <c r="H186" s="118">
        <f>H182/H184</f>
        <v>2228.5</v>
      </c>
      <c r="I186" s="118">
        <f>I182/I184</f>
        <v>2363.5</v>
      </c>
      <c r="J186" s="118"/>
      <c r="K186" s="118">
        <f>I186</f>
        <v>2363.5</v>
      </c>
      <c r="L186" s="118">
        <f>L182/L184</f>
        <v>2512.5</v>
      </c>
      <c r="M186" s="118"/>
      <c r="N186" s="166">
        <f>L186</f>
        <v>2512.5</v>
      </c>
      <c r="P186" s="178"/>
    </row>
    <row r="187" spans="1:16" ht="17.25" customHeight="1">
      <c r="A187" s="403"/>
      <c r="B187" s="354" t="s">
        <v>19</v>
      </c>
      <c r="C187" s="391"/>
      <c r="D187" s="521"/>
      <c r="E187" s="521"/>
      <c r="F187" s="118"/>
      <c r="G187" s="118"/>
      <c r="H187" s="118"/>
      <c r="I187" s="118"/>
      <c r="J187" s="118"/>
      <c r="K187" s="115"/>
      <c r="L187" s="118"/>
      <c r="M187" s="118"/>
      <c r="N187" s="117"/>
    </row>
    <row r="188" spans="1:16" ht="32.25" customHeight="1">
      <c r="A188" s="403"/>
      <c r="B188" s="358" t="s">
        <v>113</v>
      </c>
      <c r="C188" s="364" t="s">
        <v>117</v>
      </c>
      <c r="D188" s="642" t="s">
        <v>116</v>
      </c>
      <c r="E188" s="642"/>
      <c r="F188" s="118">
        <v>100</v>
      </c>
      <c r="G188" s="118"/>
      <c r="H188" s="118">
        <v>100</v>
      </c>
      <c r="I188" s="118">
        <v>100</v>
      </c>
      <c r="J188" s="118"/>
      <c r="K188" s="118">
        <f>I188</f>
        <v>100</v>
      </c>
      <c r="L188" s="118">
        <v>100</v>
      </c>
      <c r="M188" s="118"/>
      <c r="N188" s="166">
        <f>L188</f>
        <v>100</v>
      </c>
    </row>
    <row r="189" spans="1:16" ht="32.25" customHeight="1">
      <c r="A189" s="403" t="s">
        <v>140</v>
      </c>
      <c r="B189" s="354" t="s">
        <v>126</v>
      </c>
      <c r="C189" s="391"/>
      <c r="D189" s="521"/>
      <c r="E189" s="521"/>
      <c r="F189" s="118"/>
      <c r="G189" s="118"/>
      <c r="H189" s="118"/>
      <c r="I189" s="118"/>
      <c r="J189" s="118"/>
      <c r="K189" s="115"/>
      <c r="L189" s="118"/>
      <c r="M189" s="118"/>
      <c r="N189" s="117"/>
    </row>
    <row r="190" spans="1:16" ht="15.75" customHeight="1">
      <c r="A190" s="403"/>
      <c r="B190" s="354" t="s">
        <v>16</v>
      </c>
      <c r="C190" s="391"/>
      <c r="D190" s="521"/>
      <c r="E190" s="521"/>
      <c r="F190" s="118"/>
      <c r="G190" s="118"/>
      <c r="H190" s="118"/>
      <c r="I190" s="118"/>
      <c r="J190" s="118"/>
      <c r="K190" s="115"/>
      <c r="L190" s="118"/>
      <c r="M190" s="118"/>
      <c r="N190" s="117"/>
    </row>
    <row r="191" spans="1:16" ht="156" customHeight="1">
      <c r="A191" s="403"/>
      <c r="B191" s="353" t="s">
        <v>100</v>
      </c>
      <c r="C191" s="366" t="s">
        <v>128</v>
      </c>
      <c r="D191" s="520" t="s">
        <v>256</v>
      </c>
      <c r="E191" s="520"/>
      <c r="F191" s="118">
        <v>10783</v>
      </c>
      <c r="G191" s="118"/>
      <c r="H191" s="118">
        <f>F191+G191</f>
        <v>10783</v>
      </c>
      <c r="I191" s="118">
        <f>G120</f>
        <v>9799</v>
      </c>
      <c r="J191" s="118"/>
      <c r="K191" s="118">
        <f>I191</f>
        <v>9799</v>
      </c>
      <c r="L191" s="165">
        <f>K120</f>
        <v>9169</v>
      </c>
      <c r="M191" s="118"/>
      <c r="N191" s="166">
        <f>L191</f>
        <v>9169</v>
      </c>
      <c r="P191" s="178"/>
    </row>
    <row r="192" spans="1:16" ht="18" customHeight="1">
      <c r="A192" s="170"/>
      <c r="B192" s="354" t="s">
        <v>17</v>
      </c>
      <c r="C192" s="368"/>
      <c r="D192" s="521"/>
      <c r="E192" s="521"/>
      <c r="F192" s="118"/>
      <c r="G192" s="118"/>
      <c r="H192" s="118"/>
      <c r="I192" s="118"/>
      <c r="J192" s="118"/>
      <c r="K192" s="115"/>
      <c r="L192" s="118"/>
      <c r="M192" s="118"/>
      <c r="N192" s="117"/>
      <c r="P192" s="178"/>
    </row>
    <row r="193" spans="1:21" ht="33.75" customHeight="1">
      <c r="A193" s="170"/>
      <c r="B193" s="353" t="s">
        <v>101</v>
      </c>
      <c r="C193" s="366" t="s">
        <v>114</v>
      </c>
      <c r="D193" s="521" t="s">
        <v>116</v>
      </c>
      <c r="E193" s="521"/>
      <c r="F193" s="115">
        <v>32</v>
      </c>
      <c r="G193" s="115"/>
      <c r="H193" s="115">
        <f>F193</f>
        <v>32</v>
      </c>
      <c r="I193" s="115">
        <v>28</v>
      </c>
      <c r="J193" s="115"/>
      <c r="K193" s="115">
        <f>I193</f>
        <v>28</v>
      </c>
      <c r="L193" s="115">
        <v>27</v>
      </c>
      <c r="M193" s="115"/>
      <c r="N193" s="117">
        <f>L193</f>
        <v>27</v>
      </c>
      <c r="P193" s="178"/>
    </row>
    <row r="194" spans="1:21" ht="15" customHeight="1">
      <c r="A194" s="170"/>
      <c r="B194" s="354" t="s">
        <v>18</v>
      </c>
      <c r="C194" s="368"/>
      <c r="D194" s="521"/>
      <c r="E194" s="521"/>
      <c r="F194" s="115"/>
      <c r="G194" s="115"/>
      <c r="H194" s="115"/>
      <c r="I194" s="115"/>
      <c r="J194" s="115"/>
      <c r="K194" s="115"/>
      <c r="L194" s="115"/>
      <c r="M194" s="115"/>
      <c r="N194" s="117"/>
      <c r="P194" s="178"/>
    </row>
    <row r="195" spans="1:21" ht="45.75" customHeight="1">
      <c r="A195" s="170"/>
      <c r="B195" s="353" t="s">
        <v>102</v>
      </c>
      <c r="C195" s="366" t="s">
        <v>122</v>
      </c>
      <c r="D195" s="521" t="s">
        <v>116</v>
      </c>
      <c r="E195" s="521"/>
      <c r="F195" s="118">
        <f>F191/F193</f>
        <v>336.96875</v>
      </c>
      <c r="G195" s="118"/>
      <c r="H195" s="118">
        <f>H191/H193</f>
        <v>336.96875</v>
      </c>
      <c r="I195" s="118">
        <f>I191/I193</f>
        <v>349.96428571428572</v>
      </c>
      <c r="J195" s="118"/>
      <c r="K195" s="118">
        <f>I195</f>
        <v>349.96428571428572</v>
      </c>
      <c r="L195" s="118">
        <f>L191/L193</f>
        <v>339.59259259259261</v>
      </c>
      <c r="M195" s="118"/>
      <c r="N195" s="166">
        <f>L195</f>
        <v>339.59259259259261</v>
      </c>
      <c r="P195" s="178"/>
    </row>
    <row r="196" spans="1:21" ht="14.25" customHeight="1">
      <c r="A196" s="170"/>
      <c r="B196" s="354" t="s">
        <v>19</v>
      </c>
      <c r="C196" s="368"/>
      <c r="D196" s="521"/>
      <c r="E196" s="521"/>
      <c r="F196" s="115"/>
      <c r="G196" s="115"/>
      <c r="H196" s="115"/>
      <c r="I196" s="115"/>
      <c r="J196" s="115"/>
      <c r="K196" s="115"/>
      <c r="L196" s="115"/>
      <c r="M196" s="115"/>
      <c r="N196" s="117"/>
    </row>
    <row r="197" spans="1:21" ht="24.75" customHeight="1">
      <c r="A197" s="170"/>
      <c r="B197" s="353" t="s">
        <v>103</v>
      </c>
      <c r="C197" s="368" t="s">
        <v>117</v>
      </c>
      <c r="D197" s="521" t="s">
        <v>116</v>
      </c>
      <c r="E197" s="521"/>
      <c r="F197" s="115">
        <v>100</v>
      </c>
      <c r="G197" s="115"/>
      <c r="H197" s="115">
        <v>100</v>
      </c>
      <c r="I197" s="115">
        <v>100</v>
      </c>
      <c r="J197" s="115"/>
      <c r="K197" s="115">
        <f>I197</f>
        <v>100</v>
      </c>
      <c r="L197" s="115">
        <v>100</v>
      </c>
      <c r="M197" s="115"/>
      <c r="N197" s="117">
        <f>L197</f>
        <v>100</v>
      </c>
    </row>
    <row r="198" spans="1:21" ht="39.75" customHeight="1">
      <c r="A198" s="170" t="s">
        <v>141</v>
      </c>
      <c r="B198" s="354" t="s">
        <v>127</v>
      </c>
      <c r="C198" s="409"/>
      <c r="D198" s="512"/>
      <c r="E198" s="512"/>
      <c r="F198" s="115"/>
      <c r="G198" s="115"/>
      <c r="H198" s="115"/>
      <c r="I198" s="115"/>
      <c r="J198" s="115"/>
      <c r="K198" s="115"/>
      <c r="L198" s="115"/>
      <c r="M198" s="115"/>
      <c r="N198" s="117"/>
    </row>
    <row r="199" spans="1:21" ht="18" customHeight="1">
      <c r="A199" s="170"/>
      <c r="B199" s="354" t="s">
        <v>16</v>
      </c>
      <c r="C199" s="181"/>
      <c r="D199" s="643"/>
      <c r="E199" s="643"/>
      <c r="F199" s="118"/>
      <c r="G199" s="118"/>
      <c r="H199" s="118"/>
      <c r="I199" s="118"/>
      <c r="J199" s="118"/>
      <c r="K199" s="118"/>
      <c r="L199" s="118"/>
      <c r="M199" s="118"/>
      <c r="N199" s="166"/>
    </row>
    <row r="200" spans="1:21" ht="161.25" customHeight="1">
      <c r="A200" s="170"/>
      <c r="B200" s="353" t="s">
        <v>104</v>
      </c>
      <c r="C200" s="181" t="s">
        <v>128</v>
      </c>
      <c r="D200" s="520" t="s">
        <v>256</v>
      </c>
      <c r="E200" s="520"/>
      <c r="F200" s="118">
        <v>252000</v>
      </c>
      <c r="G200" s="118"/>
      <c r="H200" s="118">
        <f>F200+G200</f>
        <v>252000</v>
      </c>
      <c r="I200" s="118">
        <f>G121</f>
        <v>518128</v>
      </c>
      <c r="J200" s="118"/>
      <c r="K200" s="118">
        <f>I200</f>
        <v>518128</v>
      </c>
      <c r="L200" s="165">
        <f>K121</f>
        <v>528000</v>
      </c>
      <c r="M200" s="118"/>
      <c r="N200" s="166">
        <f>L200</f>
        <v>528000</v>
      </c>
      <c r="P200" s="178"/>
    </row>
    <row r="201" spans="1:21" ht="13.5" customHeight="1">
      <c r="A201" s="170"/>
      <c r="B201" s="354" t="s">
        <v>17</v>
      </c>
      <c r="C201" s="182"/>
      <c r="D201" s="512"/>
      <c r="E201" s="512"/>
      <c r="F201" s="118"/>
      <c r="G201" s="118"/>
      <c r="H201" s="118"/>
      <c r="I201" s="118"/>
      <c r="J201" s="118"/>
      <c r="K201" s="118"/>
      <c r="L201" s="165"/>
      <c r="M201" s="118"/>
      <c r="N201" s="166"/>
      <c r="P201" s="178"/>
    </row>
    <row r="202" spans="1:21" ht="73.5" customHeight="1">
      <c r="A202" s="170"/>
      <c r="B202" s="355" t="s">
        <v>105</v>
      </c>
      <c r="C202" s="176" t="s">
        <v>114</v>
      </c>
      <c r="D202" s="512" t="s">
        <v>123</v>
      </c>
      <c r="E202" s="512"/>
      <c r="F202" s="118">
        <v>21</v>
      </c>
      <c r="G202" s="118"/>
      <c r="H202" s="118">
        <v>21</v>
      </c>
      <c r="I202" s="118">
        <v>22</v>
      </c>
      <c r="J202" s="118"/>
      <c r="K202" s="118">
        <f>I202+J202</f>
        <v>22</v>
      </c>
      <c r="L202" s="165">
        <v>22</v>
      </c>
      <c r="M202" s="118"/>
      <c r="N202" s="166">
        <f>L202</f>
        <v>22</v>
      </c>
      <c r="P202" s="178"/>
    </row>
    <row r="203" spans="1:21" ht="17.25" customHeight="1">
      <c r="A203" s="170"/>
      <c r="B203" s="354" t="s">
        <v>18</v>
      </c>
      <c r="C203" s="176"/>
      <c r="D203" s="512"/>
      <c r="E203" s="512"/>
      <c r="F203" s="118"/>
      <c r="G203" s="118"/>
      <c r="H203" s="118"/>
      <c r="I203" s="118"/>
      <c r="J203" s="118"/>
      <c r="K203" s="118"/>
      <c r="L203" s="118"/>
      <c r="M203" s="118"/>
      <c r="N203" s="166"/>
      <c r="P203" s="178"/>
    </row>
    <row r="204" spans="1:21" ht="84" customHeight="1">
      <c r="A204" s="170"/>
      <c r="B204" s="356" t="s">
        <v>106</v>
      </c>
      <c r="C204" s="183" t="s">
        <v>124</v>
      </c>
      <c r="D204" s="644" t="s">
        <v>259</v>
      </c>
      <c r="E204" s="644"/>
      <c r="F204" s="118">
        <v>1000</v>
      </c>
      <c r="G204" s="118"/>
      <c r="H204" s="118">
        <v>1000</v>
      </c>
      <c r="I204" s="118">
        <v>2000</v>
      </c>
      <c r="J204" s="118"/>
      <c r="K204" s="118">
        <f>I204+J204</f>
        <v>2000</v>
      </c>
      <c r="L204" s="118">
        <f>L200/L202/12</f>
        <v>2000</v>
      </c>
      <c r="M204" s="118"/>
      <c r="N204" s="166">
        <f>L204</f>
        <v>2000</v>
      </c>
      <c r="P204" s="178"/>
      <c r="T204" s="644"/>
      <c r="U204" s="644"/>
    </row>
    <row r="205" spans="1:21" ht="16.5" customHeight="1">
      <c r="A205" s="170"/>
      <c r="B205" s="354" t="s">
        <v>19</v>
      </c>
      <c r="C205" s="182"/>
      <c r="D205" s="646"/>
      <c r="E205" s="646"/>
      <c r="F205" s="118"/>
      <c r="G205" s="118"/>
      <c r="H205" s="118"/>
      <c r="I205" s="118"/>
      <c r="J205" s="118"/>
      <c r="K205" s="118"/>
      <c r="L205" s="118"/>
      <c r="M205" s="118"/>
      <c r="N205" s="166"/>
      <c r="P205" s="178"/>
    </row>
    <row r="206" spans="1:21" ht="20.25" customHeight="1">
      <c r="A206" s="170"/>
      <c r="B206" s="353" t="s">
        <v>103</v>
      </c>
      <c r="C206" s="182" t="s">
        <v>117</v>
      </c>
      <c r="D206" s="512"/>
      <c r="E206" s="512"/>
      <c r="F206" s="118">
        <v>100</v>
      </c>
      <c r="G206" s="118"/>
      <c r="H206" s="118">
        <v>100</v>
      </c>
      <c r="I206" s="118">
        <v>100</v>
      </c>
      <c r="J206" s="118"/>
      <c r="K206" s="167">
        <f>I206</f>
        <v>100</v>
      </c>
      <c r="L206" s="118">
        <v>100</v>
      </c>
      <c r="M206" s="118"/>
      <c r="N206" s="166">
        <f>L206</f>
        <v>100</v>
      </c>
      <c r="P206" s="178"/>
    </row>
    <row r="207" spans="1:21" ht="57" customHeight="1">
      <c r="A207" s="170" t="s">
        <v>142</v>
      </c>
      <c r="B207" s="357" t="s">
        <v>177</v>
      </c>
      <c r="C207" s="176"/>
      <c r="D207" s="512"/>
      <c r="E207" s="512"/>
      <c r="F207" s="118"/>
      <c r="G207" s="118"/>
      <c r="H207" s="118"/>
      <c r="I207" s="118"/>
      <c r="J207" s="118"/>
      <c r="K207" s="118"/>
      <c r="L207" s="118"/>
      <c r="M207" s="118"/>
      <c r="N207" s="166"/>
      <c r="P207" s="178"/>
    </row>
    <row r="208" spans="1:21" ht="17.25" customHeight="1">
      <c r="A208" s="170"/>
      <c r="B208" s="354" t="s">
        <v>16</v>
      </c>
      <c r="C208" s="353"/>
      <c r="D208" s="512"/>
      <c r="E208" s="512"/>
      <c r="F208" s="118"/>
      <c r="G208" s="118"/>
      <c r="H208" s="118"/>
      <c r="I208" s="118"/>
      <c r="J208" s="118"/>
      <c r="K208" s="118"/>
      <c r="L208" s="118"/>
      <c r="M208" s="118"/>
      <c r="N208" s="166"/>
      <c r="P208" s="178"/>
    </row>
    <row r="209" spans="1:16" ht="173.25" customHeight="1">
      <c r="A209" s="170"/>
      <c r="B209" s="358" t="s">
        <v>107</v>
      </c>
      <c r="C209" s="359" t="s">
        <v>128</v>
      </c>
      <c r="D209" s="520" t="s">
        <v>256</v>
      </c>
      <c r="E209" s="520"/>
      <c r="F209" s="118">
        <v>2244</v>
      </c>
      <c r="G209" s="118"/>
      <c r="H209" s="118">
        <f>F209+G209</f>
        <v>2244</v>
      </c>
      <c r="I209" s="118">
        <f>G122</f>
        <v>2376</v>
      </c>
      <c r="J209" s="118"/>
      <c r="K209" s="118">
        <f>I209</f>
        <v>2376</v>
      </c>
      <c r="L209" s="118">
        <f>K122</f>
        <v>1980</v>
      </c>
      <c r="M209" s="118"/>
      <c r="N209" s="166">
        <f>L209</f>
        <v>1980</v>
      </c>
      <c r="P209" s="178"/>
    </row>
    <row r="210" spans="1:16" ht="18.75" customHeight="1">
      <c r="A210" s="170"/>
      <c r="B210" s="354" t="s">
        <v>17</v>
      </c>
      <c r="C210" s="360"/>
      <c r="D210" s="521"/>
      <c r="E210" s="521"/>
      <c r="F210" s="118"/>
      <c r="G210" s="118"/>
      <c r="H210" s="118"/>
      <c r="I210" s="118"/>
      <c r="J210" s="118"/>
      <c r="K210" s="118"/>
      <c r="L210" s="118"/>
      <c r="M210" s="118"/>
      <c r="N210" s="166"/>
      <c r="P210" s="178"/>
    </row>
    <row r="211" spans="1:16" ht="21" customHeight="1">
      <c r="A211" s="170"/>
      <c r="B211" s="361" t="s">
        <v>108</v>
      </c>
      <c r="C211" s="362" t="s">
        <v>114</v>
      </c>
      <c r="D211" s="520" t="s">
        <v>191</v>
      </c>
      <c r="E211" s="520"/>
      <c r="F211" s="118">
        <v>22</v>
      </c>
      <c r="G211" s="118"/>
      <c r="H211" s="118">
        <v>22</v>
      </c>
      <c r="I211" s="118">
        <v>22</v>
      </c>
      <c r="J211" s="118"/>
      <c r="K211" s="118">
        <f>I211</f>
        <v>22</v>
      </c>
      <c r="L211" s="168">
        <v>18</v>
      </c>
      <c r="M211" s="118"/>
      <c r="N211" s="166">
        <f>L211</f>
        <v>18</v>
      </c>
      <c r="P211" s="178"/>
    </row>
    <row r="212" spans="1:16" ht="16.5" customHeight="1">
      <c r="A212" s="170"/>
      <c r="B212" s="354" t="s">
        <v>18</v>
      </c>
      <c r="C212" s="363"/>
      <c r="D212" s="645"/>
      <c r="E212" s="645"/>
      <c r="F212" s="115"/>
      <c r="G212" s="115"/>
      <c r="H212" s="115"/>
      <c r="I212" s="115"/>
      <c r="J212" s="115"/>
      <c r="K212" s="115"/>
      <c r="L212" s="115"/>
      <c r="M212" s="115"/>
      <c r="N212" s="117"/>
    </row>
    <row r="213" spans="1:16" ht="17.25" customHeight="1">
      <c r="A213" s="170"/>
      <c r="B213" s="358" t="s">
        <v>250</v>
      </c>
      <c r="C213" s="360" t="s">
        <v>115</v>
      </c>
      <c r="D213" s="521" t="s">
        <v>116</v>
      </c>
      <c r="E213" s="521"/>
      <c r="F213" s="184">
        <f>F209/F211</f>
        <v>102</v>
      </c>
      <c r="G213" s="184"/>
      <c r="H213" s="184">
        <f>H209/H211</f>
        <v>102</v>
      </c>
      <c r="I213" s="184">
        <f>I209/I211</f>
        <v>108</v>
      </c>
      <c r="J213" s="184"/>
      <c r="K213" s="184">
        <f>I213</f>
        <v>108</v>
      </c>
      <c r="L213" s="184">
        <f>L209/L211</f>
        <v>110</v>
      </c>
      <c r="M213" s="184"/>
      <c r="N213" s="192">
        <f>L213</f>
        <v>110</v>
      </c>
    </row>
    <row r="214" spans="1:16" ht="18.75" customHeight="1">
      <c r="A214" s="170"/>
      <c r="B214" s="354" t="s">
        <v>19</v>
      </c>
      <c r="C214" s="365"/>
      <c r="D214" s="617"/>
      <c r="E214" s="618"/>
      <c r="F214" s="115"/>
      <c r="G214" s="115"/>
      <c r="H214" s="115"/>
      <c r="I214" s="115"/>
      <c r="J214" s="115"/>
      <c r="K214" s="115" t="s">
        <v>132</v>
      </c>
      <c r="L214" s="115"/>
      <c r="M214" s="115"/>
      <c r="N214" s="117"/>
    </row>
    <row r="215" spans="1:16" ht="67.5" customHeight="1">
      <c r="A215" s="170"/>
      <c r="B215" s="361" t="s">
        <v>88</v>
      </c>
      <c r="C215" s="360" t="s">
        <v>117</v>
      </c>
      <c r="D215" s="659" t="s">
        <v>251</v>
      </c>
      <c r="E215" s="660"/>
      <c r="F215" s="115">
        <v>100</v>
      </c>
      <c r="G215" s="115"/>
      <c r="H215" s="115">
        <v>100</v>
      </c>
      <c r="I215" s="115">
        <v>100</v>
      </c>
      <c r="J215" s="115"/>
      <c r="K215" s="118">
        <f>I215</f>
        <v>100</v>
      </c>
      <c r="L215" s="115">
        <v>100</v>
      </c>
      <c r="M215" s="115"/>
      <c r="N215" s="117">
        <f>L215</f>
        <v>100</v>
      </c>
    </row>
    <row r="216" spans="1:16" ht="33.75" customHeight="1">
      <c r="A216" s="170" t="s">
        <v>143</v>
      </c>
      <c r="B216" s="357" t="s">
        <v>146</v>
      </c>
      <c r="C216" s="360"/>
      <c r="D216" s="521"/>
      <c r="E216" s="521"/>
      <c r="F216" s="115"/>
      <c r="G216" s="115"/>
      <c r="H216" s="115"/>
      <c r="I216" s="115"/>
      <c r="J216" s="115"/>
      <c r="K216" s="115"/>
      <c r="L216" s="115"/>
      <c r="M216" s="115"/>
      <c r="N216" s="117"/>
    </row>
    <row r="217" spans="1:16" ht="18.75" customHeight="1">
      <c r="A217" s="170"/>
      <c r="B217" s="354" t="s">
        <v>16</v>
      </c>
      <c r="C217" s="360"/>
      <c r="D217" s="521"/>
      <c r="E217" s="521"/>
      <c r="F217" s="115"/>
      <c r="G217" s="115"/>
      <c r="H217" s="115"/>
      <c r="I217" s="115"/>
      <c r="J217" s="115"/>
      <c r="K217" s="115"/>
      <c r="L217" s="115"/>
      <c r="M217" s="115"/>
      <c r="N217" s="117"/>
    </row>
    <row r="218" spans="1:16" ht="174.75" customHeight="1">
      <c r="A218" s="170"/>
      <c r="B218" s="358" t="s">
        <v>107</v>
      </c>
      <c r="C218" s="366" t="s">
        <v>128</v>
      </c>
      <c r="D218" s="520" t="s">
        <v>256</v>
      </c>
      <c r="E218" s="520"/>
      <c r="F218" s="115">
        <v>92</v>
      </c>
      <c r="G218" s="115"/>
      <c r="H218" s="115">
        <f>F218+G218</f>
        <v>92</v>
      </c>
      <c r="I218" s="118">
        <f>G123</f>
        <v>114</v>
      </c>
      <c r="J218" s="115"/>
      <c r="K218" s="115">
        <f>I218+J218</f>
        <v>114</v>
      </c>
      <c r="L218" s="118">
        <f>K123</f>
        <v>47</v>
      </c>
      <c r="M218" s="115"/>
      <c r="N218" s="117">
        <f>L218+M218</f>
        <v>47</v>
      </c>
      <c r="P218" s="178"/>
    </row>
    <row r="219" spans="1:16" ht="15" customHeight="1">
      <c r="A219" s="170"/>
      <c r="B219" s="354" t="s">
        <v>19</v>
      </c>
      <c r="C219" s="360"/>
      <c r="D219" s="521"/>
      <c r="E219" s="521"/>
      <c r="F219" s="115"/>
      <c r="G219" s="115"/>
      <c r="H219" s="115"/>
      <c r="I219" s="115"/>
      <c r="J219" s="115"/>
      <c r="K219" s="118"/>
      <c r="L219" s="115"/>
      <c r="M219" s="115"/>
      <c r="N219" s="117"/>
      <c r="P219" s="178"/>
    </row>
    <row r="220" spans="1:16" ht="18" customHeight="1">
      <c r="A220" s="170"/>
      <c r="B220" s="367" t="s">
        <v>109</v>
      </c>
      <c r="C220" s="368" t="s">
        <v>117</v>
      </c>
      <c r="D220" s="521" t="s">
        <v>116</v>
      </c>
      <c r="E220" s="521"/>
      <c r="F220" s="115">
        <v>100</v>
      </c>
      <c r="G220" s="115"/>
      <c r="H220" s="115">
        <v>100</v>
      </c>
      <c r="I220" s="115">
        <v>100</v>
      </c>
      <c r="J220" s="115"/>
      <c r="K220" s="118">
        <f>I220</f>
        <v>100</v>
      </c>
      <c r="L220" s="115">
        <v>100</v>
      </c>
      <c r="M220" s="115"/>
      <c r="N220" s="117">
        <v>100</v>
      </c>
      <c r="P220" s="178"/>
    </row>
    <row r="221" spans="1:16" ht="30.75" customHeight="1">
      <c r="A221" s="170" t="s">
        <v>145</v>
      </c>
      <c r="B221" s="354" t="str">
        <f>B124</f>
        <v>Завдання 9                                        Надання матеріальної допомоги мешканцям району</v>
      </c>
      <c r="C221" s="368"/>
      <c r="D221" s="521"/>
      <c r="E221" s="521"/>
      <c r="F221" s="115"/>
      <c r="G221" s="115"/>
      <c r="H221" s="115"/>
      <c r="I221" s="115"/>
      <c r="J221" s="115"/>
      <c r="K221" s="115"/>
      <c r="L221" s="115"/>
      <c r="M221" s="115"/>
      <c r="N221" s="117"/>
      <c r="P221" s="178"/>
    </row>
    <row r="222" spans="1:16" ht="18" customHeight="1">
      <c r="A222" s="170"/>
      <c r="B222" s="354" t="s">
        <v>16</v>
      </c>
      <c r="C222" s="366"/>
      <c r="D222" s="521"/>
      <c r="E222" s="521"/>
      <c r="F222" s="115"/>
      <c r="G222" s="115"/>
      <c r="H222" s="115"/>
      <c r="I222" s="115"/>
      <c r="J222" s="115"/>
      <c r="K222" s="115"/>
      <c r="L222" s="115"/>
      <c r="M222" s="115"/>
      <c r="N222" s="117"/>
      <c r="P222" s="178"/>
    </row>
    <row r="223" spans="1:16" ht="94.5" customHeight="1">
      <c r="A223" s="170"/>
      <c r="B223" s="351" t="s">
        <v>96</v>
      </c>
      <c r="C223" s="369" t="s">
        <v>128</v>
      </c>
      <c r="D223" s="521" t="s">
        <v>257</v>
      </c>
      <c r="E223" s="521"/>
      <c r="F223" s="118">
        <f>C124</f>
        <v>61100</v>
      </c>
      <c r="G223" s="118"/>
      <c r="H223" s="118">
        <f>F223+G223</f>
        <v>61100</v>
      </c>
      <c r="I223" s="118">
        <f>G124</f>
        <v>0</v>
      </c>
      <c r="J223" s="118"/>
      <c r="K223" s="118">
        <f>I223</f>
        <v>0</v>
      </c>
      <c r="L223" s="168">
        <f>K124</f>
        <v>0</v>
      </c>
      <c r="M223" s="118"/>
      <c r="N223" s="166">
        <f>L223+M223</f>
        <v>0</v>
      </c>
      <c r="P223" s="178"/>
    </row>
    <row r="224" spans="1:16" ht="15" customHeight="1">
      <c r="A224" s="170"/>
      <c r="B224" s="370" t="s">
        <v>17</v>
      </c>
      <c r="C224" s="371"/>
      <c r="D224" s="520"/>
      <c r="E224" s="520"/>
      <c r="F224" s="115"/>
      <c r="G224" s="115"/>
      <c r="H224" s="115"/>
      <c r="I224" s="115"/>
      <c r="J224" s="115"/>
      <c r="K224" s="115"/>
      <c r="L224" s="115"/>
      <c r="M224" s="115"/>
      <c r="N224" s="117"/>
      <c r="P224" s="178"/>
    </row>
    <row r="225" spans="1:20" ht="32.25" customHeight="1">
      <c r="A225" s="170"/>
      <c r="B225" s="351" t="s">
        <v>97</v>
      </c>
      <c r="C225" s="369" t="s">
        <v>114</v>
      </c>
      <c r="D225" s="520" t="s">
        <v>116</v>
      </c>
      <c r="E225" s="520"/>
      <c r="F225" s="115">
        <v>133</v>
      </c>
      <c r="G225" s="115"/>
      <c r="H225" s="115">
        <f>F225</f>
        <v>133</v>
      </c>
      <c r="I225" s="115">
        <v>0</v>
      </c>
      <c r="J225" s="115"/>
      <c r="K225" s="115">
        <f>I225</f>
        <v>0</v>
      </c>
      <c r="L225" s="115">
        <v>0</v>
      </c>
      <c r="M225" s="115"/>
      <c r="N225" s="117">
        <v>0</v>
      </c>
    </row>
    <row r="226" spans="1:20" ht="18" customHeight="1">
      <c r="A226" s="170"/>
      <c r="B226" s="370" t="s">
        <v>18</v>
      </c>
      <c r="C226" s="369"/>
      <c r="D226" s="520"/>
      <c r="E226" s="520"/>
      <c r="F226" s="115"/>
      <c r="G226" s="115"/>
      <c r="H226" s="115"/>
      <c r="I226" s="115"/>
      <c r="J226" s="115"/>
      <c r="K226" s="115"/>
      <c r="L226" s="115"/>
      <c r="M226" s="115"/>
      <c r="N226" s="117"/>
    </row>
    <row r="227" spans="1:20" ht="50.25" customHeight="1">
      <c r="A227" s="170"/>
      <c r="B227" s="351" t="s">
        <v>98</v>
      </c>
      <c r="C227" s="369" t="s">
        <v>122</v>
      </c>
      <c r="D227" s="520" t="s">
        <v>116</v>
      </c>
      <c r="E227" s="520"/>
      <c r="F227" s="118">
        <f>F223/F225</f>
        <v>459.3984962406015</v>
      </c>
      <c r="G227" s="118"/>
      <c r="H227" s="118">
        <f>F227</f>
        <v>459.3984962406015</v>
      </c>
      <c r="I227" s="118">
        <v>0</v>
      </c>
      <c r="J227" s="118"/>
      <c r="K227" s="118">
        <f>I227</f>
        <v>0</v>
      </c>
      <c r="L227" s="118">
        <v>0</v>
      </c>
      <c r="M227" s="118"/>
      <c r="N227" s="166">
        <v>0</v>
      </c>
    </row>
    <row r="228" spans="1:20" ht="17.25" customHeight="1">
      <c r="A228" s="170"/>
      <c r="B228" s="370" t="s">
        <v>19</v>
      </c>
      <c r="C228" s="372"/>
      <c r="D228" s="520"/>
      <c r="E228" s="520"/>
      <c r="F228" s="115"/>
      <c r="G228" s="115"/>
      <c r="H228" s="115"/>
      <c r="I228" s="115"/>
      <c r="J228" s="115"/>
      <c r="K228" s="115"/>
      <c r="L228" s="115"/>
      <c r="M228" s="115"/>
      <c r="N228" s="117"/>
    </row>
    <row r="229" spans="1:20" ht="25.5" customHeight="1">
      <c r="A229" s="164"/>
      <c r="B229" s="351" t="s">
        <v>99</v>
      </c>
      <c r="C229" s="369" t="s">
        <v>117</v>
      </c>
      <c r="D229" s="520" t="s">
        <v>116</v>
      </c>
      <c r="E229" s="520"/>
      <c r="F229" s="115">
        <v>100</v>
      </c>
      <c r="G229" s="115"/>
      <c r="H229" s="115">
        <v>100</v>
      </c>
      <c r="I229" s="115">
        <v>100</v>
      </c>
      <c r="J229" s="115"/>
      <c r="K229" s="115">
        <f>I229</f>
        <v>100</v>
      </c>
      <c r="L229" s="115">
        <v>0</v>
      </c>
      <c r="M229" s="115"/>
      <c r="N229" s="117">
        <v>0</v>
      </c>
      <c r="Q229" s="343">
        <f>F223+F218+F209+F200+F191+F182+F173+F164+F155</f>
        <v>401782</v>
      </c>
      <c r="T229" s="343"/>
    </row>
    <row r="230" spans="1:20" ht="42.75" customHeight="1">
      <c r="A230" s="170" t="s">
        <v>228</v>
      </c>
      <c r="B230" s="373" t="str">
        <f>B125</f>
        <v>Завдання 10                                        Оплата компенсації моральної шкоди в безспірному порядку</v>
      </c>
      <c r="C230" s="374"/>
      <c r="D230" s="650"/>
      <c r="E230" s="651"/>
      <c r="F230" s="297"/>
      <c r="G230" s="297"/>
      <c r="H230" s="297"/>
      <c r="I230" s="297"/>
      <c r="J230" s="297"/>
      <c r="K230" s="297"/>
      <c r="L230" s="297"/>
      <c r="M230" s="297"/>
      <c r="N230" s="344"/>
      <c r="Q230" s="343"/>
      <c r="T230" s="343"/>
    </row>
    <row r="231" spans="1:20" ht="25.5" customHeight="1">
      <c r="A231" s="298"/>
      <c r="B231" s="354" t="s">
        <v>16</v>
      </c>
      <c r="C231" s="374"/>
      <c r="D231" s="650"/>
      <c r="E231" s="651"/>
      <c r="F231" s="297"/>
      <c r="G231" s="297"/>
      <c r="H231" s="297"/>
      <c r="I231" s="297"/>
      <c r="J231" s="297"/>
      <c r="K231" s="297"/>
      <c r="L231" s="297"/>
      <c r="M231" s="297"/>
      <c r="N231" s="344"/>
      <c r="Q231" s="343"/>
      <c r="T231" s="343"/>
    </row>
    <row r="232" spans="1:20" ht="42" customHeight="1">
      <c r="A232" s="298"/>
      <c r="B232" s="375" t="s">
        <v>229</v>
      </c>
      <c r="C232" s="369" t="s">
        <v>128</v>
      </c>
      <c r="D232" s="376"/>
      <c r="E232" s="377"/>
      <c r="F232" s="297">
        <v>0</v>
      </c>
      <c r="G232" s="297"/>
      <c r="H232" s="297">
        <v>0</v>
      </c>
      <c r="I232" s="296">
        <f>G125</f>
        <v>3872</v>
      </c>
      <c r="J232" s="296"/>
      <c r="K232" s="296">
        <f>I232+J232</f>
        <v>3872</v>
      </c>
      <c r="L232" s="296">
        <v>0</v>
      </c>
      <c r="M232" s="296"/>
      <c r="N232" s="300">
        <v>0</v>
      </c>
      <c r="Q232" s="343"/>
      <c r="T232" s="343"/>
    </row>
    <row r="233" spans="1:20" ht="25.5" customHeight="1">
      <c r="A233" s="170"/>
      <c r="B233" s="354" t="s">
        <v>19</v>
      </c>
      <c r="C233" s="360"/>
      <c r="D233" s="521"/>
      <c r="E233" s="521"/>
      <c r="F233" s="115"/>
      <c r="G233" s="115"/>
      <c r="H233" s="115"/>
      <c r="I233" s="115"/>
      <c r="J233" s="115"/>
      <c r="K233" s="118"/>
      <c r="L233" s="115"/>
      <c r="M233" s="115"/>
      <c r="N233" s="117"/>
      <c r="Q233" s="343"/>
      <c r="T233" s="343"/>
    </row>
    <row r="234" spans="1:20" ht="33.75" customHeight="1">
      <c r="A234" s="170"/>
      <c r="B234" s="367" t="s">
        <v>109</v>
      </c>
      <c r="C234" s="368" t="s">
        <v>117</v>
      </c>
      <c r="D234" s="521" t="s">
        <v>116</v>
      </c>
      <c r="E234" s="521"/>
      <c r="F234" s="115"/>
      <c r="G234" s="115"/>
      <c r="H234" s="115"/>
      <c r="I234" s="115">
        <v>100</v>
      </c>
      <c r="J234" s="115"/>
      <c r="K234" s="118">
        <f>I234</f>
        <v>100</v>
      </c>
      <c r="L234" s="115"/>
      <c r="M234" s="115"/>
      <c r="N234" s="117"/>
      <c r="Q234" s="343">
        <f>I232+I223+I218+I209+I200+I191+I182+I173+I164+I155</f>
        <v>619046</v>
      </c>
      <c r="T234" s="343">
        <f>L232+L223+L218+L209+L200+L191+L182+L173+L164+L155</f>
        <v>629233</v>
      </c>
    </row>
    <row r="235" spans="1:20" ht="13.9" customHeight="1">
      <c r="A235" s="202"/>
      <c r="B235" s="202"/>
      <c r="C235" s="202"/>
      <c r="D235" s="202"/>
      <c r="E235" s="202"/>
      <c r="F235" s="203"/>
      <c r="G235" s="202"/>
      <c r="H235" s="202"/>
      <c r="I235" s="203"/>
      <c r="J235" s="202"/>
      <c r="K235" s="202"/>
      <c r="L235" s="203"/>
      <c r="M235" s="202"/>
      <c r="N235" s="202"/>
      <c r="O235" s="202"/>
      <c r="P235" s="202"/>
    </row>
    <row r="236" spans="1:20" ht="15" customHeight="1">
      <c r="A236" s="413" t="s">
        <v>230</v>
      </c>
      <c r="B236" s="413"/>
      <c r="C236" s="413"/>
      <c r="D236" s="413"/>
      <c r="E236" s="413"/>
      <c r="F236" s="413"/>
      <c r="G236" s="413"/>
      <c r="H236" s="413"/>
      <c r="I236" s="413"/>
      <c r="J236" s="413"/>
      <c r="K236" s="413"/>
      <c r="L236" s="413"/>
      <c r="M236" s="413"/>
      <c r="N236" s="413"/>
    </row>
    <row r="237" spans="1:20" ht="13.5" customHeight="1" thickBot="1">
      <c r="A237" s="3"/>
      <c r="K237" s="65" t="s">
        <v>51</v>
      </c>
      <c r="L237" s="444"/>
      <c r="M237" s="444"/>
    </row>
    <row r="238" spans="1:20" ht="15.75" customHeight="1">
      <c r="A238" s="534" t="s">
        <v>55</v>
      </c>
      <c r="B238" s="536" t="s">
        <v>13</v>
      </c>
      <c r="C238" s="536" t="s">
        <v>14</v>
      </c>
      <c r="D238" s="536" t="s">
        <v>15</v>
      </c>
      <c r="E238" s="536"/>
      <c r="F238" s="536" t="s">
        <v>168</v>
      </c>
      <c r="G238" s="624"/>
      <c r="H238" s="624"/>
      <c r="I238" s="536" t="s">
        <v>218</v>
      </c>
      <c r="J238" s="624"/>
      <c r="K238" s="625"/>
    </row>
    <row r="239" spans="1:20" ht="30.75" thickBot="1">
      <c r="A239" s="535"/>
      <c r="B239" s="537"/>
      <c r="C239" s="537"/>
      <c r="D239" s="588"/>
      <c r="E239" s="588"/>
      <c r="F239" s="218" t="s">
        <v>20</v>
      </c>
      <c r="G239" s="218" t="s">
        <v>21</v>
      </c>
      <c r="H239" s="218" t="s">
        <v>58</v>
      </c>
      <c r="I239" s="218" t="s">
        <v>20</v>
      </c>
      <c r="J239" s="218" t="s">
        <v>21</v>
      </c>
      <c r="K239" s="219" t="s">
        <v>59</v>
      </c>
    </row>
    <row r="240" spans="1:20" ht="15.75" thickBot="1">
      <c r="A240" s="220">
        <v>1</v>
      </c>
      <c r="B240" s="221">
        <v>2</v>
      </c>
      <c r="C240" s="222">
        <v>3</v>
      </c>
      <c r="D240" s="648">
        <v>4</v>
      </c>
      <c r="E240" s="648"/>
      <c r="F240" s="221">
        <v>5</v>
      </c>
      <c r="G240" s="221">
        <v>6</v>
      </c>
      <c r="H240" s="221">
        <v>7</v>
      </c>
      <c r="I240" s="221">
        <v>8</v>
      </c>
      <c r="J240" s="221">
        <v>9</v>
      </c>
      <c r="K240" s="223">
        <v>10</v>
      </c>
    </row>
    <row r="241" spans="1:11" s="105" customFormat="1" ht="38.1" hidden="1" customHeight="1">
      <c r="A241" s="224"/>
      <c r="B241" s="225"/>
      <c r="C241" s="226"/>
      <c r="D241" s="656"/>
      <c r="E241" s="656"/>
      <c r="F241" s="227"/>
      <c r="G241" s="227"/>
      <c r="H241" s="227"/>
      <c r="I241" s="227"/>
      <c r="J241" s="227"/>
      <c r="K241" s="285"/>
    </row>
    <row r="242" spans="1:11" s="105" customFormat="1" ht="44.25" customHeight="1">
      <c r="A242" s="228" t="s">
        <v>144</v>
      </c>
      <c r="B242" s="378" t="s">
        <v>252</v>
      </c>
      <c r="C242" s="379"/>
      <c r="D242" s="649"/>
      <c r="E242" s="649"/>
      <c r="F242" s="229"/>
      <c r="G242" s="229"/>
      <c r="H242" s="229"/>
      <c r="I242" s="229"/>
      <c r="J242" s="229"/>
      <c r="K242" s="230"/>
    </row>
    <row r="243" spans="1:11" s="105" customFormat="1" ht="16.5" customHeight="1">
      <c r="A243" s="231"/>
      <c r="B243" s="380" t="s">
        <v>16</v>
      </c>
      <c r="C243" s="381"/>
      <c r="D243" s="647"/>
      <c r="E243" s="647"/>
      <c r="F243" s="232"/>
      <c r="G243" s="232"/>
      <c r="H243" s="232"/>
      <c r="I243" s="232"/>
      <c r="J243" s="232"/>
      <c r="K243" s="233"/>
    </row>
    <row r="244" spans="1:11" s="105" customFormat="1" ht="89.25" customHeight="1">
      <c r="A244" s="231"/>
      <c r="B244" s="382" t="s">
        <v>85</v>
      </c>
      <c r="C244" s="369" t="s">
        <v>128</v>
      </c>
      <c r="D244" s="520" t="s">
        <v>258</v>
      </c>
      <c r="E244" s="520"/>
      <c r="F244" s="168">
        <f>E134</f>
        <v>67860</v>
      </c>
      <c r="G244" s="232"/>
      <c r="H244" s="168">
        <f>F244+G244</f>
        <v>67860</v>
      </c>
      <c r="I244" s="168">
        <f>I134</f>
        <v>71340</v>
      </c>
      <c r="J244" s="232"/>
      <c r="K244" s="190">
        <f>I244+J244</f>
        <v>71340</v>
      </c>
    </row>
    <row r="245" spans="1:11" s="105" customFormat="1" ht="17.25" customHeight="1">
      <c r="A245" s="231"/>
      <c r="B245" s="380" t="s">
        <v>17</v>
      </c>
      <c r="C245" s="383"/>
      <c r="D245" s="647"/>
      <c r="E245" s="647"/>
      <c r="F245" s="232"/>
      <c r="G245" s="232"/>
      <c r="H245" s="232"/>
      <c r="I245" s="232"/>
      <c r="J245" s="232"/>
      <c r="K245" s="233"/>
    </row>
    <row r="246" spans="1:11" s="105" customFormat="1" ht="23.25" customHeight="1">
      <c r="A246" s="231"/>
      <c r="B246" s="384" t="s">
        <v>86</v>
      </c>
      <c r="C246" s="383" t="s">
        <v>114</v>
      </c>
      <c r="D246" s="647" t="s">
        <v>191</v>
      </c>
      <c r="E246" s="647"/>
      <c r="F246" s="232">
        <v>580</v>
      </c>
      <c r="G246" s="232"/>
      <c r="H246" s="232">
        <v>580</v>
      </c>
      <c r="I246" s="232">
        <v>580</v>
      </c>
      <c r="J246" s="232"/>
      <c r="K246" s="233">
        <v>580</v>
      </c>
    </row>
    <row r="247" spans="1:11" s="105" customFormat="1" ht="16.5" customHeight="1">
      <c r="A247" s="231"/>
      <c r="B247" s="380" t="s">
        <v>18</v>
      </c>
      <c r="C247" s="383"/>
      <c r="D247" s="647"/>
      <c r="E247" s="647"/>
      <c r="F247" s="232"/>
      <c r="G247" s="232"/>
      <c r="H247" s="232"/>
      <c r="I247" s="232"/>
      <c r="J247" s="232"/>
      <c r="K247" s="233"/>
    </row>
    <row r="248" spans="1:11" s="105" customFormat="1" ht="21" customHeight="1">
      <c r="A248" s="231"/>
      <c r="B248" s="384" t="s">
        <v>87</v>
      </c>
      <c r="C248" s="383" t="s">
        <v>115</v>
      </c>
      <c r="D248" s="647" t="s">
        <v>116</v>
      </c>
      <c r="E248" s="647"/>
      <c r="F248" s="168">
        <f>F244/F246</f>
        <v>117</v>
      </c>
      <c r="G248" s="168"/>
      <c r="H248" s="168">
        <f>H244/H246</f>
        <v>117</v>
      </c>
      <c r="I248" s="168">
        <f>I244/I246</f>
        <v>123</v>
      </c>
      <c r="J248" s="168"/>
      <c r="K248" s="190">
        <f>K244/K246</f>
        <v>123</v>
      </c>
    </row>
    <row r="249" spans="1:11" s="105" customFormat="1" ht="18" customHeight="1">
      <c r="A249" s="231"/>
      <c r="B249" s="380" t="s">
        <v>19</v>
      </c>
      <c r="C249" s="385"/>
      <c r="D249" s="647"/>
      <c r="E249" s="647"/>
      <c r="F249" s="232"/>
      <c r="G249" s="232"/>
      <c r="H249" s="232"/>
      <c r="I249" s="232"/>
      <c r="J249" s="232"/>
      <c r="K249" s="233"/>
    </row>
    <row r="250" spans="1:11" s="105" customFormat="1" ht="76.5" customHeight="1">
      <c r="A250" s="231"/>
      <c r="B250" s="384" t="s">
        <v>88</v>
      </c>
      <c r="C250" s="383" t="s">
        <v>117</v>
      </c>
      <c r="D250" s="647" t="s">
        <v>125</v>
      </c>
      <c r="E250" s="647"/>
      <c r="F250" s="232">
        <v>100</v>
      </c>
      <c r="G250" s="232"/>
      <c r="H250" s="232">
        <v>100</v>
      </c>
      <c r="I250" s="232">
        <v>100</v>
      </c>
      <c r="J250" s="232"/>
      <c r="K250" s="233">
        <v>100</v>
      </c>
    </row>
    <row r="251" spans="1:11" s="105" customFormat="1" ht="141.75" customHeight="1">
      <c r="A251" s="235" t="s">
        <v>137</v>
      </c>
      <c r="B251" s="354" t="s">
        <v>203</v>
      </c>
      <c r="C251" s="383"/>
      <c r="D251" s="647"/>
      <c r="E251" s="647"/>
      <c r="F251" s="232"/>
      <c r="G251" s="232"/>
      <c r="H251" s="232"/>
      <c r="I251" s="232"/>
      <c r="J251" s="232"/>
      <c r="K251" s="233"/>
    </row>
    <row r="252" spans="1:11" s="105" customFormat="1" ht="15" customHeight="1">
      <c r="A252" s="231"/>
      <c r="B252" s="380" t="s">
        <v>16</v>
      </c>
      <c r="C252" s="383"/>
      <c r="D252" s="647"/>
      <c r="E252" s="647"/>
      <c r="F252" s="232"/>
      <c r="G252" s="232"/>
      <c r="H252" s="232"/>
      <c r="I252" s="232"/>
      <c r="J252" s="232"/>
      <c r="K252" s="233"/>
    </row>
    <row r="253" spans="1:11" s="105" customFormat="1" ht="104.25" customHeight="1">
      <c r="A253" s="231"/>
      <c r="B253" s="386" t="s">
        <v>89</v>
      </c>
      <c r="C253" s="369" t="s">
        <v>128</v>
      </c>
      <c r="D253" s="520" t="s">
        <v>258</v>
      </c>
      <c r="E253" s="520"/>
      <c r="F253" s="168">
        <f>E135</f>
        <v>19710</v>
      </c>
      <c r="G253" s="232"/>
      <c r="H253" s="168">
        <f>F253+G253</f>
        <v>19710</v>
      </c>
      <c r="I253" s="168">
        <f>I135</f>
        <v>20440</v>
      </c>
      <c r="J253" s="232"/>
      <c r="K253" s="190">
        <f>I253+J253</f>
        <v>20440</v>
      </c>
    </row>
    <row r="254" spans="1:11" s="105" customFormat="1" ht="18.75" customHeight="1">
      <c r="A254" s="231"/>
      <c r="B254" s="380" t="s">
        <v>17</v>
      </c>
      <c r="C254" s="383"/>
      <c r="D254" s="647"/>
      <c r="E254" s="647"/>
      <c r="F254" s="232"/>
      <c r="G254" s="232"/>
      <c r="H254" s="232"/>
      <c r="I254" s="232"/>
      <c r="J254" s="232"/>
      <c r="K254" s="233"/>
    </row>
    <row r="255" spans="1:11" s="105" customFormat="1" ht="43.5" customHeight="1">
      <c r="A255" s="231"/>
      <c r="B255" s="384" t="s">
        <v>90</v>
      </c>
      <c r="C255" s="383" t="s">
        <v>114</v>
      </c>
      <c r="D255" s="647" t="s">
        <v>118</v>
      </c>
      <c r="E255" s="647"/>
      <c r="F255" s="232">
        <v>2</v>
      </c>
      <c r="G255" s="232"/>
      <c r="H255" s="232">
        <v>2</v>
      </c>
      <c r="I255" s="232">
        <v>2</v>
      </c>
      <c r="J255" s="232"/>
      <c r="K255" s="233">
        <v>2</v>
      </c>
    </row>
    <row r="256" spans="1:11" s="105" customFormat="1" ht="17.25" customHeight="1">
      <c r="A256" s="231"/>
      <c r="B256" s="380" t="s">
        <v>18</v>
      </c>
      <c r="C256" s="387"/>
      <c r="D256" s="647"/>
      <c r="E256" s="647"/>
      <c r="F256" s="232"/>
      <c r="G256" s="232"/>
      <c r="H256" s="232"/>
      <c r="I256" s="232"/>
      <c r="J256" s="232"/>
      <c r="K256" s="233"/>
    </row>
    <row r="257" spans="1:11" s="105" customFormat="1" ht="19.5" customHeight="1">
      <c r="A257" s="231"/>
      <c r="B257" s="386" t="s">
        <v>91</v>
      </c>
      <c r="C257" s="387" t="s">
        <v>115</v>
      </c>
      <c r="D257" s="647" t="s">
        <v>116</v>
      </c>
      <c r="E257" s="652"/>
      <c r="F257" s="168">
        <f>F253/F255/366</f>
        <v>26.92622950819672</v>
      </c>
      <c r="G257" s="168"/>
      <c r="H257" s="168">
        <f>H253/H255/366</f>
        <v>26.92622950819672</v>
      </c>
      <c r="I257" s="168">
        <f>I253/I255/365</f>
        <v>28</v>
      </c>
      <c r="J257" s="168"/>
      <c r="K257" s="190">
        <f>K253/K255/365</f>
        <v>28</v>
      </c>
    </row>
    <row r="258" spans="1:11" s="105" customFormat="1" ht="18.75" customHeight="1">
      <c r="A258" s="231"/>
      <c r="B258" s="380" t="s">
        <v>19</v>
      </c>
      <c r="C258" s="387"/>
      <c r="D258" s="647"/>
      <c r="E258" s="647"/>
      <c r="F258" s="232"/>
      <c r="G258" s="232"/>
      <c r="H258" s="232"/>
      <c r="I258" s="232"/>
      <c r="J258" s="232"/>
      <c r="K258" s="233"/>
    </row>
    <row r="259" spans="1:11" s="105" customFormat="1" ht="78.75" customHeight="1">
      <c r="A259" s="231"/>
      <c r="B259" s="384" t="s">
        <v>88</v>
      </c>
      <c r="C259" s="387" t="s">
        <v>117</v>
      </c>
      <c r="D259" s="647" t="s">
        <v>129</v>
      </c>
      <c r="E259" s="647"/>
      <c r="F259" s="232">
        <v>100</v>
      </c>
      <c r="G259" s="232"/>
      <c r="H259" s="232">
        <v>100</v>
      </c>
      <c r="I259" s="232">
        <v>100</v>
      </c>
      <c r="J259" s="232"/>
      <c r="K259" s="233">
        <v>100</v>
      </c>
    </row>
    <row r="260" spans="1:11" s="105" customFormat="1" ht="71.25" customHeight="1">
      <c r="A260" s="235" t="s">
        <v>138</v>
      </c>
      <c r="B260" s="380" t="s">
        <v>205</v>
      </c>
      <c r="C260" s="387"/>
      <c r="D260" s="647"/>
      <c r="E260" s="647"/>
      <c r="F260" s="232"/>
      <c r="G260" s="232"/>
      <c r="H260" s="232"/>
      <c r="I260" s="232"/>
      <c r="J260" s="232"/>
      <c r="K260" s="233"/>
    </row>
    <row r="261" spans="1:11" ht="18.75" customHeight="1">
      <c r="A261" s="236"/>
      <c r="B261" s="370" t="s">
        <v>16</v>
      </c>
      <c r="C261" s="371"/>
      <c r="D261" s="520"/>
      <c r="E261" s="520"/>
      <c r="F261" s="208"/>
      <c r="G261" s="208"/>
      <c r="H261" s="208"/>
      <c r="I261" s="208"/>
      <c r="J261" s="208"/>
      <c r="K261" s="239"/>
    </row>
    <row r="262" spans="1:11" ht="81" customHeight="1">
      <c r="A262" s="236"/>
      <c r="B262" s="351" t="s">
        <v>92</v>
      </c>
      <c r="C262" s="369" t="s">
        <v>128</v>
      </c>
      <c r="D262" s="520" t="s">
        <v>258</v>
      </c>
      <c r="E262" s="520"/>
      <c r="F262" s="168">
        <f>E136</f>
        <v>3146</v>
      </c>
      <c r="G262" s="208"/>
      <c r="H262" s="168">
        <f>F262+G262</f>
        <v>3146</v>
      </c>
      <c r="I262" s="168">
        <f>I136</f>
        <v>3314</v>
      </c>
      <c r="J262" s="208"/>
      <c r="K262" s="190">
        <f>I262+J262</f>
        <v>3314</v>
      </c>
    </row>
    <row r="263" spans="1:11" ht="14.25" customHeight="1">
      <c r="A263" s="236"/>
      <c r="B263" s="370" t="s">
        <v>17</v>
      </c>
      <c r="C263" s="371"/>
      <c r="D263" s="520"/>
      <c r="E263" s="520"/>
      <c r="F263" s="208"/>
      <c r="G263" s="208"/>
      <c r="H263" s="208"/>
      <c r="I263" s="208"/>
      <c r="J263" s="208"/>
      <c r="K263" s="239"/>
    </row>
    <row r="264" spans="1:11" ht="30.75" customHeight="1">
      <c r="A264" s="236"/>
      <c r="B264" s="351" t="s">
        <v>93</v>
      </c>
      <c r="C264" s="369" t="s">
        <v>114</v>
      </c>
      <c r="D264" s="520" t="s">
        <v>119</v>
      </c>
      <c r="E264" s="520"/>
      <c r="F264" s="208">
        <v>2</v>
      </c>
      <c r="G264" s="208"/>
      <c r="H264" s="208">
        <f>F264</f>
        <v>2</v>
      </c>
      <c r="I264" s="208">
        <v>2</v>
      </c>
      <c r="J264" s="208"/>
      <c r="K264" s="239">
        <f>I264</f>
        <v>2</v>
      </c>
    </row>
    <row r="265" spans="1:11" ht="21" customHeight="1">
      <c r="A265" s="236"/>
      <c r="B265" s="370" t="s">
        <v>18</v>
      </c>
      <c r="C265" s="371"/>
      <c r="D265" s="520"/>
      <c r="E265" s="520"/>
      <c r="F265" s="208"/>
      <c r="G265" s="208"/>
      <c r="H265" s="208"/>
      <c r="I265" s="208"/>
      <c r="J265" s="208"/>
      <c r="K265" s="239"/>
    </row>
    <row r="266" spans="1:11" ht="63" customHeight="1">
      <c r="A266" s="236"/>
      <c r="B266" s="351" t="s">
        <v>94</v>
      </c>
      <c r="C266" s="352" t="s">
        <v>120</v>
      </c>
      <c r="D266" s="520" t="s">
        <v>246</v>
      </c>
      <c r="E266" s="520"/>
      <c r="F266" s="168">
        <f>F262/F264</f>
        <v>1573</v>
      </c>
      <c r="G266" s="168"/>
      <c r="H266" s="168">
        <f>H262/H264</f>
        <v>1573</v>
      </c>
      <c r="I266" s="168">
        <f>I262/I264</f>
        <v>1657</v>
      </c>
      <c r="J266" s="168"/>
      <c r="K266" s="190">
        <f>K262/K264</f>
        <v>1657</v>
      </c>
    </row>
    <row r="267" spans="1:11" ht="16.5" customHeight="1">
      <c r="A267" s="236"/>
      <c r="B267" s="370" t="s">
        <v>19</v>
      </c>
      <c r="C267" s="371"/>
      <c r="D267" s="520"/>
      <c r="E267" s="520"/>
      <c r="F267" s="208"/>
      <c r="G267" s="208"/>
      <c r="H267" s="208"/>
      <c r="I267" s="208"/>
      <c r="J267" s="208"/>
      <c r="K267" s="239"/>
    </row>
    <row r="268" spans="1:11" ht="24.75" customHeight="1">
      <c r="A268" s="241"/>
      <c r="B268" s="351" t="s">
        <v>95</v>
      </c>
      <c r="C268" s="371" t="s">
        <v>117</v>
      </c>
      <c r="D268" s="520" t="s">
        <v>116</v>
      </c>
      <c r="E268" s="520"/>
      <c r="F268" s="232">
        <v>100</v>
      </c>
      <c r="G268" s="208"/>
      <c r="H268" s="232">
        <v>100</v>
      </c>
      <c r="I268" s="232">
        <v>100</v>
      </c>
      <c r="J268" s="208"/>
      <c r="K268" s="233">
        <v>100</v>
      </c>
    </row>
    <row r="269" spans="1:11" ht="51" customHeight="1">
      <c r="A269" s="241" t="s">
        <v>139</v>
      </c>
      <c r="B269" s="388" t="s">
        <v>202</v>
      </c>
      <c r="C269" s="389"/>
      <c r="D269" s="650"/>
      <c r="E269" s="651"/>
      <c r="F269" s="208"/>
      <c r="G269" s="208"/>
      <c r="H269" s="208"/>
      <c r="I269" s="208"/>
      <c r="J269" s="208"/>
      <c r="K269" s="239"/>
    </row>
    <row r="270" spans="1:11" ht="15.75" customHeight="1">
      <c r="A270" s="241"/>
      <c r="B270" s="390" t="s">
        <v>16</v>
      </c>
      <c r="C270" s="368"/>
      <c r="D270" s="617"/>
      <c r="E270" s="618"/>
      <c r="F270" s="208"/>
      <c r="G270" s="208"/>
      <c r="H270" s="208"/>
      <c r="I270" s="208"/>
      <c r="J270" s="208"/>
      <c r="K270" s="239"/>
    </row>
    <row r="271" spans="1:11" ht="84" customHeight="1">
      <c r="A271" s="241"/>
      <c r="B271" s="367" t="s">
        <v>110</v>
      </c>
      <c r="C271" s="366" t="s">
        <v>128</v>
      </c>
      <c r="D271" s="520" t="s">
        <v>258</v>
      </c>
      <c r="E271" s="520"/>
      <c r="F271" s="168">
        <f>E137</f>
        <v>5341</v>
      </c>
      <c r="G271" s="208"/>
      <c r="H271" s="168">
        <f>F271+G271</f>
        <v>5341</v>
      </c>
      <c r="I271" s="168">
        <f>I137</f>
        <v>5621</v>
      </c>
      <c r="J271" s="208"/>
      <c r="K271" s="190">
        <f>I271+J271</f>
        <v>5621</v>
      </c>
    </row>
    <row r="272" spans="1:11" ht="15.75" customHeight="1">
      <c r="A272" s="241"/>
      <c r="B272" s="354" t="s">
        <v>17</v>
      </c>
      <c r="C272" s="391"/>
      <c r="D272" s="521"/>
      <c r="E272" s="521"/>
      <c r="F272" s="208"/>
      <c r="G272" s="208"/>
      <c r="H272" s="208"/>
      <c r="I272" s="208"/>
      <c r="J272" s="208"/>
      <c r="K272" s="239"/>
    </row>
    <row r="273" spans="1:11" ht="16.5" customHeight="1">
      <c r="A273" s="241"/>
      <c r="B273" s="353" t="s">
        <v>111</v>
      </c>
      <c r="C273" s="368" t="s">
        <v>131</v>
      </c>
      <c r="D273" s="520" t="s">
        <v>116</v>
      </c>
      <c r="E273" s="520"/>
      <c r="F273" s="208">
        <v>2</v>
      </c>
      <c r="G273" s="208"/>
      <c r="H273" s="208">
        <f>F273</f>
        <v>2</v>
      </c>
      <c r="I273" s="208">
        <v>2</v>
      </c>
      <c r="J273" s="208"/>
      <c r="K273" s="239">
        <f>I273</f>
        <v>2</v>
      </c>
    </row>
    <row r="274" spans="1:11" ht="16.5" customHeight="1">
      <c r="A274" s="241"/>
      <c r="B274" s="354" t="s">
        <v>18</v>
      </c>
      <c r="C274" s="368"/>
      <c r="D274" s="520"/>
      <c r="E274" s="520"/>
      <c r="F274" s="208"/>
      <c r="G274" s="208"/>
      <c r="H274" s="208"/>
      <c r="I274" s="208"/>
      <c r="J274" s="208"/>
      <c r="K274" s="239"/>
    </row>
    <row r="275" spans="1:11" ht="20.25" customHeight="1">
      <c r="A275" s="241"/>
      <c r="B275" s="353" t="s">
        <v>112</v>
      </c>
      <c r="C275" s="368" t="s">
        <v>115</v>
      </c>
      <c r="D275" s="520" t="s">
        <v>116</v>
      </c>
      <c r="E275" s="520"/>
      <c r="F275" s="191">
        <f>SUM(F271/F273)</f>
        <v>2670.5</v>
      </c>
      <c r="G275" s="191"/>
      <c r="H275" s="191">
        <f>SUM(H271/H273)</f>
        <v>2670.5</v>
      </c>
      <c r="I275" s="191">
        <f>SUM(I271/I273)</f>
        <v>2810.5</v>
      </c>
      <c r="J275" s="191"/>
      <c r="K275" s="242">
        <f>SUM(K271/K273)</f>
        <v>2810.5</v>
      </c>
    </row>
    <row r="276" spans="1:11" ht="17.25" customHeight="1">
      <c r="A276" s="241"/>
      <c r="B276" s="354" t="s">
        <v>19</v>
      </c>
      <c r="C276" s="391"/>
      <c r="D276" s="521"/>
      <c r="E276" s="521"/>
      <c r="F276" s="208"/>
      <c r="G276" s="208"/>
      <c r="H276" s="208"/>
      <c r="I276" s="208"/>
      <c r="J276" s="208"/>
      <c r="K276" s="239"/>
    </row>
    <row r="277" spans="1:11" ht="21.75" customHeight="1">
      <c r="A277" s="241"/>
      <c r="B277" s="358" t="s">
        <v>113</v>
      </c>
      <c r="C277" s="392" t="s">
        <v>117</v>
      </c>
      <c r="D277" s="642" t="s">
        <v>116</v>
      </c>
      <c r="E277" s="642"/>
      <c r="F277" s="232">
        <v>100</v>
      </c>
      <c r="G277" s="208"/>
      <c r="H277" s="232">
        <v>100</v>
      </c>
      <c r="I277" s="232">
        <v>100</v>
      </c>
      <c r="J277" s="208"/>
      <c r="K277" s="233">
        <v>100</v>
      </c>
    </row>
    <row r="278" spans="1:11" ht="39.75" customHeight="1">
      <c r="A278" s="394" t="s">
        <v>140</v>
      </c>
      <c r="B278" s="388" t="s">
        <v>126</v>
      </c>
      <c r="C278" s="371"/>
      <c r="D278" s="650"/>
      <c r="E278" s="651"/>
      <c r="F278" s="208"/>
      <c r="G278" s="208"/>
      <c r="H278" s="208"/>
      <c r="I278" s="208"/>
      <c r="J278" s="208"/>
      <c r="K278" s="239"/>
    </row>
    <row r="279" spans="1:11" ht="18.75" customHeight="1">
      <c r="A279" s="395"/>
      <c r="B279" s="370" t="s">
        <v>16</v>
      </c>
      <c r="C279" s="371"/>
      <c r="D279" s="520"/>
      <c r="E279" s="520"/>
      <c r="F279" s="208"/>
      <c r="G279" s="208"/>
      <c r="H279" s="208"/>
      <c r="I279" s="208"/>
      <c r="J279" s="208"/>
      <c r="K279" s="239"/>
    </row>
    <row r="280" spans="1:11" ht="75.75" customHeight="1">
      <c r="A280" s="395"/>
      <c r="B280" s="351" t="s">
        <v>100</v>
      </c>
      <c r="C280" s="369" t="s">
        <v>128</v>
      </c>
      <c r="D280" s="520" t="s">
        <v>258</v>
      </c>
      <c r="E280" s="520"/>
      <c r="F280" s="168">
        <f>E138</f>
        <v>9747</v>
      </c>
      <c r="G280" s="208"/>
      <c r="H280" s="168">
        <f>F280+G280</f>
        <v>9747</v>
      </c>
      <c r="I280" s="168">
        <f>I138</f>
        <v>10260</v>
      </c>
      <c r="J280" s="208"/>
      <c r="K280" s="190">
        <f>I280+J280</f>
        <v>10260</v>
      </c>
    </row>
    <row r="281" spans="1:11" ht="18.75" customHeight="1">
      <c r="A281" s="395"/>
      <c r="B281" s="370" t="s">
        <v>17</v>
      </c>
      <c r="C281" s="371"/>
      <c r="D281" s="520"/>
      <c r="E281" s="520"/>
      <c r="F281" s="208"/>
      <c r="G281" s="208"/>
      <c r="H281" s="208"/>
      <c r="I281" s="208"/>
      <c r="J281" s="208"/>
      <c r="K281" s="239"/>
    </row>
    <row r="282" spans="1:11" ht="22.5" customHeight="1">
      <c r="A282" s="395"/>
      <c r="B282" s="351" t="s">
        <v>101</v>
      </c>
      <c r="C282" s="369" t="s">
        <v>114</v>
      </c>
      <c r="D282" s="520" t="s">
        <v>116</v>
      </c>
      <c r="E282" s="520"/>
      <c r="F282" s="208">
        <v>27</v>
      </c>
      <c r="G282" s="208"/>
      <c r="H282" s="208">
        <f>F282</f>
        <v>27</v>
      </c>
      <c r="I282" s="208">
        <v>27</v>
      </c>
      <c r="J282" s="208"/>
      <c r="K282" s="239">
        <f>I282</f>
        <v>27</v>
      </c>
    </row>
    <row r="283" spans="1:11" ht="24.75" customHeight="1">
      <c r="A283" s="395"/>
      <c r="B283" s="370" t="s">
        <v>18</v>
      </c>
      <c r="C283" s="371"/>
      <c r="D283" s="520"/>
      <c r="E283" s="520"/>
      <c r="F283" s="208"/>
      <c r="G283" s="208"/>
      <c r="H283" s="208"/>
      <c r="I283" s="208"/>
      <c r="J283" s="208"/>
      <c r="K283" s="239"/>
    </row>
    <row r="284" spans="1:11" ht="55.5" customHeight="1">
      <c r="A284" s="395"/>
      <c r="B284" s="351" t="s">
        <v>102</v>
      </c>
      <c r="C284" s="369" t="s">
        <v>122</v>
      </c>
      <c r="D284" s="520" t="s">
        <v>116</v>
      </c>
      <c r="E284" s="520"/>
      <c r="F284" s="191">
        <f>SUM(F280/F282)</f>
        <v>361</v>
      </c>
      <c r="G284" s="191"/>
      <c r="H284" s="191">
        <f>SUM(H280/H282)</f>
        <v>361</v>
      </c>
      <c r="I284" s="191">
        <f>SUM(I280/I282)</f>
        <v>380</v>
      </c>
      <c r="J284" s="191"/>
      <c r="K284" s="242">
        <f>SUM(K280/K282)</f>
        <v>380</v>
      </c>
    </row>
    <row r="285" spans="1:11" ht="15.75" customHeight="1">
      <c r="A285" s="395"/>
      <c r="B285" s="370" t="s">
        <v>19</v>
      </c>
      <c r="C285" s="389"/>
      <c r="D285" s="520"/>
      <c r="E285" s="520"/>
      <c r="F285" s="208"/>
      <c r="G285" s="208"/>
      <c r="H285" s="208"/>
      <c r="I285" s="208"/>
      <c r="J285" s="208"/>
      <c r="K285" s="239"/>
    </row>
    <row r="286" spans="1:11" ht="28.5" customHeight="1">
      <c r="A286" s="395"/>
      <c r="B286" s="351" t="s">
        <v>103</v>
      </c>
      <c r="C286" s="371" t="s">
        <v>117</v>
      </c>
      <c r="D286" s="520" t="s">
        <v>116</v>
      </c>
      <c r="E286" s="520"/>
      <c r="F286" s="232">
        <v>100</v>
      </c>
      <c r="G286" s="208"/>
      <c r="H286" s="232">
        <v>100</v>
      </c>
      <c r="I286" s="232">
        <v>100</v>
      </c>
      <c r="J286" s="208"/>
      <c r="K286" s="233">
        <v>100</v>
      </c>
    </row>
    <row r="287" spans="1:11" ht="39.75" customHeight="1">
      <c r="A287" s="395" t="s">
        <v>141</v>
      </c>
      <c r="B287" s="370" t="s">
        <v>127</v>
      </c>
      <c r="C287" s="389"/>
      <c r="D287" s="520"/>
      <c r="E287" s="520"/>
      <c r="F287" s="208"/>
      <c r="G287" s="208"/>
      <c r="H287" s="208"/>
      <c r="I287" s="208"/>
      <c r="J287" s="208"/>
      <c r="K287" s="239"/>
    </row>
    <row r="288" spans="1:11" ht="18" customHeight="1">
      <c r="A288" s="395"/>
      <c r="B288" s="370" t="s">
        <v>16</v>
      </c>
      <c r="C288" s="372"/>
      <c r="D288" s="655"/>
      <c r="E288" s="655"/>
      <c r="F288" s="208"/>
      <c r="G288" s="208"/>
      <c r="H288" s="208"/>
      <c r="I288" s="208"/>
      <c r="J288" s="208"/>
      <c r="K288" s="239"/>
    </row>
    <row r="289" spans="1:11" ht="75.75" customHeight="1">
      <c r="A289" s="395"/>
      <c r="B289" s="351" t="s">
        <v>104</v>
      </c>
      <c r="C289" s="369" t="s">
        <v>128</v>
      </c>
      <c r="D289" s="520" t="s">
        <v>258</v>
      </c>
      <c r="E289" s="520"/>
      <c r="F289" s="168">
        <f>E139</f>
        <v>528000</v>
      </c>
      <c r="G289" s="208"/>
      <c r="H289" s="168">
        <f>F289+G289</f>
        <v>528000</v>
      </c>
      <c r="I289" s="168">
        <f>I139</f>
        <v>528000</v>
      </c>
      <c r="J289" s="208"/>
      <c r="K289" s="190">
        <f>I289+J289</f>
        <v>528000</v>
      </c>
    </row>
    <row r="290" spans="1:11" ht="16.5" customHeight="1">
      <c r="A290" s="395"/>
      <c r="B290" s="370" t="s">
        <v>17</v>
      </c>
      <c r="C290" s="371"/>
      <c r="D290" s="520"/>
      <c r="E290" s="520"/>
      <c r="F290" s="208"/>
      <c r="G290" s="208"/>
      <c r="H290" s="208"/>
      <c r="I290" s="208"/>
      <c r="J290" s="208"/>
      <c r="K290" s="239"/>
    </row>
    <row r="291" spans="1:11" ht="63" customHeight="1">
      <c r="A291" s="395"/>
      <c r="B291" s="393" t="s">
        <v>105</v>
      </c>
      <c r="C291" s="352" t="s">
        <v>114</v>
      </c>
      <c r="D291" s="520" t="s">
        <v>123</v>
      </c>
      <c r="E291" s="520"/>
      <c r="F291" s="208">
        <v>22</v>
      </c>
      <c r="G291" s="208"/>
      <c r="H291" s="208">
        <f>F291</f>
        <v>22</v>
      </c>
      <c r="I291" s="208">
        <v>22</v>
      </c>
      <c r="J291" s="208"/>
      <c r="K291" s="239">
        <f>I291</f>
        <v>22</v>
      </c>
    </row>
    <row r="292" spans="1:11" ht="15.75" customHeight="1">
      <c r="A292" s="395"/>
      <c r="B292" s="370" t="s">
        <v>18</v>
      </c>
      <c r="C292" s="352"/>
      <c r="D292" s="520"/>
      <c r="E292" s="520"/>
      <c r="F292" s="208"/>
      <c r="G292" s="208"/>
      <c r="H292" s="208"/>
      <c r="I292" s="208"/>
      <c r="J292" s="208"/>
      <c r="K292" s="239"/>
    </row>
    <row r="293" spans="1:11" ht="75" customHeight="1">
      <c r="A293" s="395"/>
      <c r="B293" s="351" t="s">
        <v>106</v>
      </c>
      <c r="C293" s="369" t="s">
        <v>124</v>
      </c>
      <c r="D293" s="644" t="s">
        <v>259</v>
      </c>
      <c r="E293" s="644"/>
      <c r="F293" s="168">
        <f>F289/F291/12</f>
        <v>2000</v>
      </c>
      <c r="G293" s="168"/>
      <c r="H293" s="168">
        <f>H289/H291/12</f>
        <v>2000</v>
      </c>
      <c r="I293" s="168">
        <f>I289/I291/12</f>
        <v>2000</v>
      </c>
      <c r="J293" s="168"/>
      <c r="K293" s="190">
        <f>K289/K291/12</f>
        <v>2000</v>
      </c>
    </row>
    <row r="294" spans="1:11" ht="14.25" customHeight="1">
      <c r="A294" s="395"/>
      <c r="B294" s="370" t="s">
        <v>19</v>
      </c>
      <c r="C294" s="389"/>
      <c r="D294" s="654"/>
      <c r="E294" s="654"/>
      <c r="F294" s="208"/>
      <c r="G294" s="208"/>
      <c r="H294" s="208"/>
      <c r="I294" s="208"/>
      <c r="J294" s="208"/>
      <c r="K294" s="239"/>
    </row>
    <row r="295" spans="1:11" ht="18" customHeight="1">
      <c r="A295" s="395"/>
      <c r="B295" s="351" t="s">
        <v>103</v>
      </c>
      <c r="C295" s="371" t="s">
        <v>117</v>
      </c>
      <c r="D295" s="520" t="s">
        <v>116</v>
      </c>
      <c r="E295" s="520"/>
      <c r="F295" s="232">
        <v>100</v>
      </c>
      <c r="G295" s="208"/>
      <c r="H295" s="232">
        <v>100</v>
      </c>
      <c r="I295" s="232">
        <v>100</v>
      </c>
      <c r="J295" s="208"/>
      <c r="K295" s="233">
        <v>100</v>
      </c>
    </row>
    <row r="296" spans="1:11" ht="44.25" customHeight="1">
      <c r="A296" s="394" t="s">
        <v>142</v>
      </c>
      <c r="B296" s="396" t="s">
        <v>206</v>
      </c>
      <c r="C296" s="351"/>
      <c r="D296" s="520"/>
      <c r="E296" s="520"/>
      <c r="F296" s="208"/>
      <c r="G296" s="208"/>
      <c r="H296" s="208"/>
      <c r="I296" s="208"/>
      <c r="J296" s="208"/>
      <c r="K296" s="239"/>
    </row>
    <row r="297" spans="1:11" ht="17.25" customHeight="1">
      <c r="A297" s="395"/>
      <c r="B297" s="370" t="s">
        <v>16</v>
      </c>
      <c r="C297" s="351"/>
      <c r="D297" s="520"/>
      <c r="E297" s="520"/>
      <c r="F297" s="208"/>
      <c r="G297" s="208"/>
      <c r="H297" s="208"/>
      <c r="I297" s="208"/>
      <c r="J297" s="208"/>
      <c r="K297" s="239"/>
    </row>
    <row r="298" spans="1:11" ht="89.25" customHeight="1">
      <c r="A298" s="395"/>
      <c r="B298" s="393" t="s">
        <v>107</v>
      </c>
      <c r="C298" s="369" t="s">
        <v>128</v>
      </c>
      <c r="D298" s="520" t="s">
        <v>258</v>
      </c>
      <c r="E298" s="520"/>
      <c r="F298" s="168">
        <f>E140</f>
        <v>2106</v>
      </c>
      <c r="G298" s="208"/>
      <c r="H298" s="168">
        <f>F298+G298</f>
        <v>2106</v>
      </c>
      <c r="I298" s="168">
        <f>I140</f>
        <v>2214</v>
      </c>
      <c r="J298" s="208"/>
      <c r="K298" s="190">
        <f>I298+J298</f>
        <v>2214</v>
      </c>
    </row>
    <row r="299" spans="1:11" ht="25.5" customHeight="1">
      <c r="A299" s="395"/>
      <c r="B299" s="370" t="s">
        <v>17</v>
      </c>
      <c r="C299" s="352"/>
      <c r="D299" s="520"/>
      <c r="E299" s="520"/>
      <c r="F299" s="208"/>
      <c r="G299" s="208"/>
      <c r="H299" s="208"/>
      <c r="I299" s="208"/>
      <c r="J299" s="208"/>
      <c r="K299" s="239"/>
    </row>
    <row r="300" spans="1:11" ht="25.5" customHeight="1">
      <c r="A300" s="395"/>
      <c r="B300" s="397" t="s">
        <v>207</v>
      </c>
      <c r="C300" s="398" t="s">
        <v>114</v>
      </c>
      <c r="D300" s="653" t="s">
        <v>191</v>
      </c>
      <c r="E300" s="653"/>
      <c r="F300" s="208">
        <v>18</v>
      </c>
      <c r="G300" s="208"/>
      <c r="H300" s="208">
        <f>F300</f>
        <v>18</v>
      </c>
      <c r="I300" s="208">
        <v>18</v>
      </c>
      <c r="J300" s="208"/>
      <c r="K300" s="239">
        <f>I300</f>
        <v>18</v>
      </c>
    </row>
    <row r="301" spans="1:11" ht="13.5" customHeight="1">
      <c r="A301" s="395"/>
      <c r="B301" s="370" t="s">
        <v>18</v>
      </c>
      <c r="C301" s="399"/>
      <c r="D301" s="562"/>
      <c r="E301" s="562"/>
      <c r="F301" s="208"/>
      <c r="G301" s="208"/>
      <c r="H301" s="208"/>
      <c r="I301" s="208"/>
      <c r="J301" s="208"/>
      <c r="K301" s="239"/>
    </row>
    <row r="302" spans="1:11" ht="20.25" customHeight="1">
      <c r="A302" s="395"/>
      <c r="B302" s="393" t="s">
        <v>253</v>
      </c>
      <c r="C302" s="352" t="s">
        <v>115</v>
      </c>
      <c r="D302" s="520" t="s">
        <v>116</v>
      </c>
      <c r="E302" s="520"/>
      <c r="F302" s="191">
        <f>F298/F300</f>
        <v>117</v>
      </c>
      <c r="G302" s="191"/>
      <c r="H302" s="191">
        <f>H298/H300</f>
        <v>117</v>
      </c>
      <c r="I302" s="191">
        <f>I298/I300</f>
        <v>123</v>
      </c>
      <c r="J302" s="191"/>
      <c r="K302" s="242">
        <f>K298/K300</f>
        <v>123</v>
      </c>
    </row>
    <row r="303" spans="1:11" ht="16.5" customHeight="1">
      <c r="A303" s="395"/>
      <c r="B303" s="370" t="s">
        <v>19</v>
      </c>
      <c r="C303" s="352"/>
      <c r="D303" s="520"/>
      <c r="E303" s="520"/>
      <c r="F303" s="208"/>
      <c r="G303" s="208"/>
      <c r="H303" s="208"/>
      <c r="I303" s="208"/>
      <c r="J303" s="208"/>
      <c r="K303" s="239"/>
    </row>
    <row r="304" spans="1:11" ht="73.5" customHeight="1">
      <c r="A304" s="395"/>
      <c r="B304" s="397" t="s">
        <v>88</v>
      </c>
      <c r="C304" s="352" t="s">
        <v>117</v>
      </c>
      <c r="D304" s="520" t="s">
        <v>130</v>
      </c>
      <c r="E304" s="520"/>
      <c r="F304" s="232">
        <v>100</v>
      </c>
      <c r="G304" s="208"/>
      <c r="H304" s="232">
        <v>100</v>
      </c>
      <c r="I304" s="232">
        <v>100</v>
      </c>
      <c r="J304" s="208"/>
      <c r="K304" s="233">
        <v>100</v>
      </c>
    </row>
    <row r="305" spans="1:11" ht="28.5" customHeight="1">
      <c r="A305" s="394" t="s">
        <v>143</v>
      </c>
      <c r="B305" s="396" t="s">
        <v>146</v>
      </c>
      <c r="C305" s="352"/>
      <c r="D305" s="520"/>
      <c r="E305" s="520"/>
      <c r="F305" s="208"/>
      <c r="G305" s="208"/>
      <c r="H305" s="208"/>
      <c r="I305" s="208"/>
      <c r="J305" s="208"/>
      <c r="K305" s="239"/>
    </row>
    <row r="306" spans="1:11" ht="18.75" customHeight="1">
      <c r="A306" s="394"/>
      <c r="B306" s="370" t="s">
        <v>16</v>
      </c>
      <c r="C306" s="352"/>
      <c r="D306" s="520"/>
      <c r="E306" s="520"/>
      <c r="F306" s="208"/>
      <c r="G306" s="208"/>
      <c r="H306" s="208"/>
      <c r="I306" s="208"/>
      <c r="J306" s="208"/>
      <c r="K306" s="239"/>
    </row>
    <row r="307" spans="1:11" ht="81.75" customHeight="1">
      <c r="A307" s="394"/>
      <c r="B307" s="393" t="s">
        <v>107</v>
      </c>
      <c r="C307" s="369" t="s">
        <v>128</v>
      </c>
      <c r="D307" s="520" t="s">
        <v>258</v>
      </c>
      <c r="E307" s="520"/>
      <c r="F307" s="168">
        <f>E141</f>
        <v>50</v>
      </c>
      <c r="G307" s="208"/>
      <c r="H307" s="168">
        <f>F307+G307</f>
        <v>50</v>
      </c>
      <c r="I307" s="168">
        <f>I141</f>
        <v>53</v>
      </c>
      <c r="J307" s="208"/>
      <c r="K307" s="190">
        <f>I307+J307</f>
        <v>53</v>
      </c>
    </row>
    <row r="308" spans="1:11" ht="16.5" customHeight="1">
      <c r="A308" s="394"/>
      <c r="B308" s="370" t="s">
        <v>19</v>
      </c>
      <c r="C308" s="352"/>
      <c r="D308" s="520"/>
      <c r="E308" s="520"/>
      <c r="F308" s="208"/>
      <c r="G308" s="208"/>
      <c r="H308" s="208"/>
      <c r="I308" s="208"/>
      <c r="J308" s="208"/>
      <c r="K308" s="239"/>
    </row>
    <row r="309" spans="1:11" ht="30.75" customHeight="1" thickBot="1">
      <c r="A309" s="400"/>
      <c r="B309" s="401" t="s">
        <v>103</v>
      </c>
      <c r="C309" s="402" t="s">
        <v>117</v>
      </c>
      <c r="D309" s="564" t="s">
        <v>116</v>
      </c>
      <c r="E309" s="564"/>
      <c r="F309" s="286">
        <v>100</v>
      </c>
      <c r="G309" s="250"/>
      <c r="H309" s="286">
        <v>100</v>
      </c>
      <c r="I309" s="286">
        <v>100</v>
      </c>
      <c r="J309" s="250"/>
      <c r="K309" s="287">
        <v>100</v>
      </c>
    </row>
    <row r="310" spans="1:11" ht="56.25" hidden="1" customHeight="1">
      <c r="A310" s="280"/>
      <c r="B310" s="281"/>
      <c r="C310" s="282"/>
      <c r="D310" s="563"/>
      <c r="E310" s="563"/>
      <c r="F310" s="283"/>
      <c r="G310" s="283"/>
      <c r="H310" s="283"/>
      <c r="I310" s="283"/>
      <c r="J310" s="283"/>
      <c r="K310" s="284"/>
    </row>
    <row r="311" spans="1:11" ht="15.75" hidden="1" customHeight="1">
      <c r="A311" s="243"/>
      <c r="B311" s="237"/>
      <c r="C311" s="234"/>
      <c r="D311" s="531"/>
      <c r="E311" s="531"/>
      <c r="F311" s="208"/>
      <c r="G311" s="208"/>
      <c r="H311" s="208"/>
      <c r="I311" s="208"/>
      <c r="J311" s="208"/>
      <c r="K311" s="239"/>
    </row>
    <row r="312" spans="1:11" ht="70.5" hidden="1" customHeight="1">
      <c r="A312" s="243"/>
      <c r="B312" s="244"/>
      <c r="C312" s="234"/>
      <c r="D312" s="619"/>
      <c r="E312" s="619"/>
      <c r="F312" s="168"/>
      <c r="G312" s="208"/>
      <c r="H312" s="168"/>
      <c r="I312" s="168"/>
      <c r="J312" s="208"/>
      <c r="K312" s="190"/>
    </row>
    <row r="313" spans="1:11" ht="13.5" hidden="1" customHeight="1">
      <c r="A313" s="243"/>
      <c r="B313" s="237"/>
      <c r="C313" s="238"/>
      <c r="D313" s="531"/>
      <c r="E313" s="531"/>
      <c r="F313" s="208"/>
      <c r="G313" s="208"/>
      <c r="H313" s="208"/>
      <c r="I313" s="208"/>
      <c r="J313" s="208"/>
      <c r="K313" s="239"/>
    </row>
    <row r="314" spans="1:11" ht="38.1" hidden="1" customHeight="1">
      <c r="A314" s="243"/>
      <c r="B314" s="240"/>
      <c r="C314" s="238"/>
      <c r="D314" s="531"/>
      <c r="E314" s="531"/>
      <c r="F314" s="208"/>
      <c r="G314" s="208"/>
      <c r="H314" s="208"/>
      <c r="I314" s="208"/>
      <c r="J314" s="208"/>
      <c r="K314" s="239"/>
    </row>
    <row r="315" spans="1:11" ht="21" hidden="1" customHeight="1">
      <c r="A315" s="243"/>
      <c r="B315" s="237"/>
      <c r="C315" s="238"/>
      <c r="D315" s="531"/>
      <c r="E315" s="531"/>
      <c r="F315" s="208"/>
      <c r="G315" s="208"/>
      <c r="H315" s="208"/>
      <c r="I315" s="208"/>
      <c r="J315" s="208"/>
      <c r="K315" s="239"/>
    </row>
    <row r="316" spans="1:11" ht="38.1" hidden="1" customHeight="1">
      <c r="A316" s="243"/>
      <c r="B316" s="240"/>
      <c r="C316" s="234"/>
      <c r="D316" s="531"/>
      <c r="E316" s="531"/>
      <c r="F316" s="168"/>
      <c r="G316" s="168"/>
      <c r="H316" s="168"/>
      <c r="I316" s="168"/>
      <c r="J316" s="168"/>
      <c r="K316" s="190"/>
    </row>
    <row r="317" spans="1:11" ht="19.5" hidden="1" customHeight="1">
      <c r="A317" s="243"/>
      <c r="B317" s="237"/>
      <c r="C317" s="238"/>
      <c r="D317" s="531"/>
      <c r="E317" s="531"/>
      <c r="F317" s="208"/>
      <c r="G317" s="208"/>
      <c r="H317" s="208"/>
      <c r="I317" s="208"/>
      <c r="J317" s="208"/>
      <c r="K317" s="239"/>
    </row>
    <row r="318" spans="1:11" ht="19.5" hidden="1" customHeight="1">
      <c r="A318" s="243"/>
      <c r="B318" s="245"/>
      <c r="C318" s="246"/>
      <c r="D318" s="559"/>
      <c r="E318" s="559"/>
      <c r="F318" s="208"/>
      <c r="G318" s="208"/>
      <c r="H318" s="208"/>
      <c r="I318" s="208"/>
      <c r="J318" s="208"/>
      <c r="K318" s="239"/>
    </row>
    <row r="319" spans="1:11" ht="38.1" hidden="1" customHeight="1" thickBot="1">
      <c r="A319" s="247"/>
      <c r="B319" s="248"/>
      <c r="C319" s="249"/>
      <c r="D319" s="558"/>
      <c r="E319" s="558"/>
      <c r="F319" s="250"/>
      <c r="G319" s="250"/>
      <c r="H319" s="250"/>
      <c r="I319" s="250"/>
      <c r="J319" s="250"/>
      <c r="K319" s="251"/>
    </row>
    <row r="320" spans="1:11" s="217" customFormat="1" ht="7.5" customHeight="1">
      <c r="A320" s="212"/>
      <c r="B320" s="213"/>
      <c r="C320" s="214"/>
      <c r="D320" s="215"/>
      <c r="E320" s="215"/>
      <c r="F320" s="216"/>
      <c r="G320" s="212"/>
      <c r="H320" s="212"/>
      <c r="I320" s="216"/>
      <c r="J320" s="212"/>
      <c r="K320" s="212"/>
    </row>
    <row r="321" spans="1:26" ht="9.75" customHeight="1">
      <c r="A321" s="3"/>
      <c r="C321" s="9"/>
      <c r="D321" s="620"/>
      <c r="E321" s="620"/>
    </row>
    <row r="322" spans="1:26" ht="15.75" customHeight="1">
      <c r="A322" s="413" t="s">
        <v>61</v>
      </c>
      <c r="B322" s="413"/>
      <c r="C322" s="413"/>
      <c r="D322" s="413"/>
      <c r="E322" s="413"/>
      <c r="F322" s="413"/>
      <c r="G322" s="413"/>
      <c r="H322" s="413"/>
      <c r="I322" s="413"/>
      <c r="J322" s="413"/>
      <c r="K322" s="413"/>
      <c r="L322" s="413"/>
      <c r="M322" s="413"/>
      <c r="N322" s="413"/>
    </row>
    <row r="323" spans="1:26" ht="20.25" customHeight="1" thickBot="1">
      <c r="A323" s="3"/>
      <c r="C323" s="9"/>
      <c r="K323" s="444" t="s">
        <v>51</v>
      </c>
      <c r="L323" s="444"/>
      <c r="M323" s="9"/>
      <c r="N323" s="9"/>
      <c r="O323" s="9"/>
      <c r="P323" s="9"/>
      <c r="Q323" s="9"/>
      <c r="R323" s="9"/>
      <c r="S323" s="9"/>
      <c r="T323" s="9"/>
      <c r="U323" s="9"/>
      <c r="V323" s="9"/>
      <c r="W323" s="9"/>
      <c r="X323" s="9"/>
      <c r="Y323" s="9"/>
    </row>
    <row r="324" spans="1:26" ht="20.25" customHeight="1">
      <c r="A324" s="611" t="s">
        <v>4</v>
      </c>
      <c r="B324" s="612"/>
      <c r="C324" s="517" t="s">
        <v>214</v>
      </c>
      <c r="D324" s="517"/>
      <c r="E324" s="517" t="s">
        <v>217</v>
      </c>
      <c r="F324" s="517"/>
      <c r="G324" s="517" t="s">
        <v>216</v>
      </c>
      <c r="H324" s="517"/>
      <c r="I324" s="517" t="s">
        <v>168</v>
      </c>
      <c r="J324" s="517"/>
      <c r="K324" s="517" t="s">
        <v>218</v>
      </c>
      <c r="L324" s="600"/>
      <c r="M324" s="7"/>
      <c r="N324" s="7"/>
      <c r="O324" s="7"/>
      <c r="P324" s="7"/>
      <c r="Q324" s="7"/>
      <c r="R324" s="540"/>
      <c r="S324" s="540"/>
      <c r="T324" s="540"/>
      <c r="U324" s="540"/>
      <c r="V324" s="540"/>
      <c r="W324" s="540"/>
      <c r="X324" s="540"/>
      <c r="Y324" s="540"/>
      <c r="Z324" s="13"/>
    </row>
    <row r="325" spans="1:26" ht="15.75" customHeight="1">
      <c r="A325" s="613"/>
      <c r="B325" s="614"/>
      <c r="C325" s="526" t="s">
        <v>20</v>
      </c>
      <c r="D325" s="526" t="s">
        <v>21</v>
      </c>
      <c r="E325" s="526" t="s">
        <v>20</v>
      </c>
      <c r="F325" s="526" t="s">
        <v>21</v>
      </c>
      <c r="G325" s="526" t="s">
        <v>20</v>
      </c>
      <c r="H325" s="526" t="s">
        <v>21</v>
      </c>
      <c r="I325" s="526" t="s">
        <v>20</v>
      </c>
      <c r="J325" s="526" t="s">
        <v>21</v>
      </c>
      <c r="K325" s="526" t="s">
        <v>20</v>
      </c>
      <c r="L325" s="626" t="s">
        <v>21</v>
      </c>
      <c r="M325" s="7"/>
      <c r="N325" s="7"/>
      <c r="O325" s="7"/>
      <c r="P325" s="7"/>
      <c r="Q325" s="7"/>
      <c r="R325" s="7"/>
      <c r="S325" s="7"/>
      <c r="T325" s="7"/>
      <c r="U325" s="7"/>
      <c r="V325" s="7"/>
      <c r="W325" s="7"/>
      <c r="X325" s="7"/>
      <c r="Y325" s="7"/>
      <c r="Z325" s="551"/>
    </row>
    <row r="326" spans="1:26" ht="15.75" customHeight="1" thickBot="1">
      <c r="A326" s="615"/>
      <c r="B326" s="616"/>
      <c r="C326" s="527"/>
      <c r="D326" s="527"/>
      <c r="E326" s="527"/>
      <c r="F326" s="527"/>
      <c r="G326" s="527"/>
      <c r="H326" s="527"/>
      <c r="I326" s="527"/>
      <c r="J326" s="527"/>
      <c r="K326" s="527"/>
      <c r="L326" s="627"/>
      <c r="M326" s="7"/>
      <c r="N326" s="7"/>
      <c r="O326" s="7"/>
      <c r="P326" s="7"/>
      <c r="Q326" s="7"/>
      <c r="R326" s="7"/>
      <c r="S326" s="7"/>
      <c r="T326" s="7"/>
      <c r="U326" s="7"/>
      <c r="V326" s="7"/>
      <c r="W326" s="7"/>
      <c r="X326" s="7"/>
      <c r="Y326" s="7"/>
      <c r="Z326" s="551"/>
    </row>
    <row r="327" spans="1:26" ht="16.5" thickBot="1">
      <c r="A327" s="556">
        <v>1</v>
      </c>
      <c r="B327" s="557"/>
      <c r="C327" s="37">
        <v>3</v>
      </c>
      <c r="D327" s="37">
        <v>4</v>
      </c>
      <c r="E327" s="37">
        <v>5</v>
      </c>
      <c r="F327" s="37">
        <v>6</v>
      </c>
      <c r="G327" s="37">
        <v>7</v>
      </c>
      <c r="H327" s="37">
        <v>8</v>
      </c>
      <c r="I327" s="37">
        <v>9</v>
      </c>
      <c r="J327" s="37">
        <v>10</v>
      </c>
      <c r="K327" s="37">
        <v>11</v>
      </c>
      <c r="L327" s="38">
        <v>12</v>
      </c>
      <c r="M327" s="7"/>
      <c r="N327" s="7"/>
      <c r="O327" s="7"/>
      <c r="P327" s="7"/>
      <c r="Q327" s="7"/>
      <c r="R327" s="7"/>
      <c r="S327" s="7"/>
      <c r="T327" s="7"/>
      <c r="U327" s="7"/>
      <c r="V327" s="7"/>
      <c r="W327" s="7"/>
      <c r="X327" s="7"/>
      <c r="Y327" s="7"/>
      <c r="Z327" s="13"/>
    </row>
    <row r="328" spans="1:26" ht="15.75" hidden="1" customHeight="1">
      <c r="A328" s="552"/>
      <c r="B328" s="552"/>
      <c r="C328" s="90"/>
      <c r="D328" s="90"/>
      <c r="E328" s="90"/>
      <c r="F328" s="90"/>
      <c r="G328" s="90"/>
      <c r="H328" s="90"/>
      <c r="I328" s="90"/>
      <c r="J328" s="90"/>
      <c r="K328" s="90"/>
      <c r="L328" s="106"/>
      <c r="M328" s="7"/>
      <c r="N328" s="7"/>
      <c r="O328" s="7"/>
      <c r="P328" s="7"/>
      <c r="Q328" s="7"/>
      <c r="R328" s="7"/>
      <c r="S328" s="7"/>
      <c r="T328" s="7"/>
      <c r="U328" s="7"/>
      <c r="V328" s="7"/>
      <c r="W328" s="7"/>
      <c r="X328" s="7"/>
      <c r="Y328" s="7"/>
      <c r="Z328" s="13"/>
    </row>
    <row r="329" spans="1:26" ht="15.75" hidden="1">
      <c r="A329" s="555"/>
      <c r="B329" s="555"/>
      <c r="C329" s="83"/>
      <c r="D329" s="83"/>
      <c r="E329" s="83"/>
      <c r="F329" s="83"/>
      <c r="G329" s="83"/>
      <c r="H329" s="83"/>
      <c r="I329" s="83"/>
      <c r="J329" s="83"/>
      <c r="K329" s="83"/>
      <c r="L329" s="107"/>
      <c r="M329" s="7"/>
      <c r="N329" s="7"/>
      <c r="O329" s="7"/>
      <c r="P329" s="7"/>
      <c r="Q329" s="7"/>
      <c r="R329" s="7"/>
      <c r="S329" s="7"/>
      <c r="T329" s="7"/>
      <c r="U329" s="7"/>
      <c r="V329" s="7"/>
      <c r="W329" s="7"/>
      <c r="X329" s="7"/>
      <c r="Y329" s="7"/>
      <c r="Z329" s="13"/>
    </row>
    <row r="330" spans="1:26" ht="15.75" customHeight="1">
      <c r="A330" s="555"/>
      <c r="B330" s="555"/>
      <c r="C330" s="83"/>
      <c r="D330" s="83"/>
      <c r="E330" s="83"/>
      <c r="F330" s="83"/>
      <c r="G330" s="83"/>
      <c r="H330" s="83"/>
      <c r="I330" s="83"/>
      <c r="J330" s="83"/>
      <c r="K330" s="83"/>
      <c r="L330" s="107"/>
      <c r="M330" s="7"/>
      <c r="N330" s="7"/>
      <c r="O330" s="7"/>
      <c r="P330" s="7"/>
      <c r="Q330" s="7"/>
      <c r="R330" s="7"/>
      <c r="S330" s="7"/>
      <c r="T330" s="7"/>
      <c r="U330" s="7"/>
      <c r="V330" s="7"/>
      <c r="W330" s="7"/>
      <c r="X330" s="7"/>
      <c r="Y330" s="7"/>
      <c r="Z330" s="13"/>
    </row>
    <row r="331" spans="1:26" ht="16.5" thickBot="1">
      <c r="A331" s="555" t="s">
        <v>81</v>
      </c>
      <c r="B331" s="555"/>
      <c r="C331" s="83"/>
      <c r="D331" s="83"/>
      <c r="E331" s="83"/>
      <c r="F331" s="83"/>
      <c r="G331" s="83"/>
      <c r="H331" s="83"/>
      <c r="I331" s="83"/>
      <c r="J331" s="83"/>
      <c r="K331" s="83"/>
      <c r="L331" s="107"/>
      <c r="M331" s="7"/>
      <c r="N331" s="7"/>
      <c r="O331" s="7"/>
      <c r="P331" s="7"/>
      <c r="Q331" s="7"/>
      <c r="R331" s="7"/>
      <c r="S331" s="7"/>
      <c r="T331" s="7"/>
      <c r="U331" s="7"/>
      <c r="V331" s="7"/>
      <c r="W331" s="7"/>
      <c r="X331" s="7"/>
      <c r="Y331" s="7"/>
      <c r="Z331" s="13"/>
    </row>
    <row r="332" spans="1:26" ht="12.75" customHeight="1">
      <c r="A332" s="553"/>
      <c r="B332" s="554"/>
      <c r="C332" s="66"/>
      <c r="D332" s="66"/>
      <c r="E332" s="66"/>
      <c r="F332" s="66"/>
      <c r="G332" s="66"/>
      <c r="H332" s="66"/>
      <c r="I332" s="66"/>
      <c r="J332" s="66"/>
      <c r="K332" s="66"/>
      <c r="L332" s="67"/>
      <c r="M332" s="7"/>
      <c r="N332" s="7"/>
      <c r="O332" s="7"/>
      <c r="P332" s="7"/>
      <c r="Q332" s="7"/>
      <c r="R332" s="7"/>
      <c r="S332" s="7"/>
      <c r="T332" s="7"/>
      <c r="U332" s="7"/>
      <c r="V332" s="7"/>
      <c r="W332" s="7"/>
      <c r="X332" s="7"/>
      <c r="Y332" s="7"/>
      <c r="Z332" s="13"/>
    </row>
    <row r="333" spans="1:26" ht="15.75">
      <c r="A333" s="560" t="s">
        <v>50</v>
      </c>
      <c r="B333" s="561"/>
      <c r="C333" s="27"/>
      <c r="D333" s="27"/>
      <c r="E333" s="27"/>
      <c r="F333" s="27"/>
      <c r="G333" s="27"/>
      <c r="H333" s="27"/>
      <c r="I333" s="27"/>
      <c r="J333" s="27"/>
      <c r="K333" s="27"/>
      <c r="L333" s="45"/>
      <c r="M333" s="7"/>
      <c r="N333" s="7"/>
      <c r="O333" s="7"/>
      <c r="P333" s="7"/>
      <c r="Q333" s="7"/>
      <c r="R333" s="7"/>
      <c r="S333" s="7"/>
      <c r="T333" s="7"/>
      <c r="U333" s="7"/>
      <c r="V333" s="7"/>
      <c r="W333" s="7"/>
      <c r="X333" s="7"/>
      <c r="Y333" s="7"/>
      <c r="Z333" s="13"/>
    </row>
    <row r="334" spans="1:26" ht="40.5" customHeight="1" thickBot="1">
      <c r="A334" s="606" t="s">
        <v>62</v>
      </c>
      <c r="B334" s="607"/>
      <c r="C334" s="31" t="s">
        <v>9</v>
      </c>
      <c r="D334" s="31"/>
      <c r="E334" s="31" t="s">
        <v>9</v>
      </c>
      <c r="F334" s="31"/>
      <c r="G334" s="31" t="s">
        <v>9</v>
      </c>
      <c r="H334" s="31"/>
      <c r="I334" s="31" t="s">
        <v>9</v>
      </c>
      <c r="J334" s="31"/>
      <c r="K334" s="31" t="s">
        <v>9</v>
      </c>
      <c r="L334" s="47"/>
      <c r="M334" s="7"/>
      <c r="N334" s="7"/>
      <c r="O334" s="7"/>
      <c r="P334" s="7"/>
      <c r="Q334" s="7"/>
      <c r="R334" s="7"/>
      <c r="S334" s="7"/>
      <c r="T334" s="7"/>
      <c r="U334" s="7"/>
      <c r="V334" s="7"/>
      <c r="W334" s="7"/>
      <c r="X334" s="7"/>
      <c r="Y334" s="7"/>
      <c r="Z334" s="13"/>
    </row>
    <row r="335" spans="1:26" ht="9" customHeight="1">
      <c r="A335" s="7"/>
      <c r="B335" s="10"/>
      <c r="C335" s="7"/>
      <c r="D335" s="7"/>
      <c r="E335" s="7"/>
      <c r="F335" s="7"/>
      <c r="G335" s="7"/>
      <c r="H335" s="7"/>
      <c r="I335" s="7"/>
      <c r="J335" s="7"/>
      <c r="K335" s="7"/>
      <c r="L335" s="7"/>
      <c r="M335" s="7"/>
      <c r="N335" s="7"/>
      <c r="O335" s="7"/>
      <c r="P335" s="7"/>
      <c r="Q335" s="7"/>
      <c r="R335" s="7"/>
      <c r="S335" s="7"/>
      <c r="T335" s="7"/>
      <c r="U335" s="7"/>
      <c r="V335" s="7"/>
      <c r="W335" s="7"/>
      <c r="X335" s="7"/>
      <c r="Y335" s="7"/>
      <c r="Z335" s="13"/>
    </row>
    <row r="336" spans="1:26" ht="17.25" customHeight="1" thickBot="1">
      <c r="A336" s="413" t="s">
        <v>63</v>
      </c>
      <c r="B336" s="413"/>
      <c r="C336" s="413"/>
      <c r="D336" s="413"/>
      <c r="E336" s="413"/>
      <c r="F336" s="413"/>
      <c r="G336" s="413"/>
      <c r="H336" s="413"/>
      <c r="I336" s="413"/>
      <c r="J336" s="413"/>
      <c r="K336" s="413"/>
      <c r="L336" s="413"/>
      <c r="M336" s="413"/>
      <c r="N336" s="413"/>
      <c r="O336" s="8"/>
      <c r="P336" s="8"/>
      <c r="Q336" s="8"/>
      <c r="R336" s="8"/>
      <c r="S336" s="8"/>
      <c r="T336" s="8"/>
      <c r="U336" s="8"/>
      <c r="V336" s="8"/>
      <c r="W336" s="8"/>
      <c r="X336" s="8"/>
      <c r="Y336" s="8"/>
      <c r="Z336" s="8"/>
    </row>
    <row r="337" spans="1:26" ht="16.5" customHeight="1">
      <c r="A337" s="567" t="s">
        <v>55</v>
      </c>
      <c r="B337" s="517" t="s">
        <v>22</v>
      </c>
      <c r="C337" s="517" t="s">
        <v>214</v>
      </c>
      <c r="D337" s="517"/>
      <c r="E337" s="517"/>
      <c r="F337" s="517"/>
      <c r="G337" s="517" t="s">
        <v>39</v>
      </c>
      <c r="H337" s="517"/>
      <c r="I337" s="517"/>
      <c r="J337" s="517"/>
      <c r="K337" s="595" t="s">
        <v>41</v>
      </c>
      <c r="L337" s="596"/>
      <c r="M337" s="517" t="s">
        <v>179</v>
      </c>
      <c r="N337" s="517"/>
      <c r="O337" s="517" t="s">
        <v>231</v>
      </c>
      <c r="P337" s="600"/>
      <c r="Q337" s="540"/>
      <c r="R337" s="540"/>
      <c r="S337" s="540"/>
      <c r="T337" s="540"/>
      <c r="U337" s="540"/>
      <c r="V337" s="540"/>
      <c r="W337" s="540"/>
      <c r="X337" s="540"/>
      <c r="Y337" s="540"/>
      <c r="Z337" s="13"/>
    </row>
    <row r="338" spans="1:26" ht="15" customHeight="1">
      <c r="A338" s="568"/>
      <c r="B338" s="511"/>
      <c r="C338" s="511" t="s">
        <v>20</v>
      </c>
      <c r="D338" s="511"/>
      <c r="E338" s="511" t="s">
        <v>21</v>
      </c>
      <c r="F338" s="511"/>
      <c r="G338" s="511" t="s">
        <v>20</v>
      </c>
      <c r="H338" s="511"/>
      <c r="I338" s="511" t="s">
        <v>21</v>
      </c>
      <c r="J338" s="511"/>
      <c r="K338" s="565" t="s">
        <v>20</v>
      </c>
      <c r="L338" s="565" t="s">
        <v>35</v>
      </c>
      <c r="M338" s="565" t="s">
        <v>20</v>
      </c>
      <c r="N338" s="511" t="s">
        <v>21</v>
      </c>
      <c r="O338" s="511" t="s">
        <v>20</v>
      </c>
      <c r="P338" s="621" t="s">
        <v>21</v>
      </c>
      <c r="Q338" s="540"/>
      <c r="R338" s="540"/>
      <c r="S338" s="540"/>
      <c r="T338" s="540"/>
      <c r="U338" s="14"/>
      <c r="V338" s="14"/>
      <c r="W338" s="540"/>
      <c r="X338" s="540"/>
      <c r="Y338" s="14"/>
      <c r="Z338" s="551"/>
    </row>
    <row r="339" spans="1:26" ht="3.75" customHeight="1">
      <c r="A339" s="568"/>
      <c r="B339" s="511"/>
      <c r="C339" s="511"/>
      <c r="D339" s="511"/>
      <c r="E339" s="511"/>
      <c r="F339" s="511"/>
      <c r="G339" s="511"/>
      <c r="H339" s="511"/>
      <c r="I339" s="511"/>
      <c r="J339" s="511"/>
      <c r="K339" s="565"/>
      <c r="L339" s="565"/>
      <c r="M339" s="565"/>
      <c r="N339" s="565"/>
      <c r="O339" s="565"/>
      <c r="P339" s="622"/>
      <c r="Q339" s="540"/>
      <c r="R339" s="540"/>
      <c r="S339" s="540"/>
      <c r="T339" s="540"/>
      <c r="U339" s="14"/>
      <c r="V339" s="14"/>
      <c r="W339" s="540"/>
      <c r="X339" s="540"/>
      <c r="Y339" s="14"/>
      <c r="Z339" s="551"/>
    </row>
    <row r="340" spans="1:26" ht="15.75" customHeight="1">
      <c r="A340" s="568"/>
      <c r="B340" s="511"/>
      <c r="C340" s="526" t="s">
        <v>43</v>
      </c>
      <c r="D340" s="526" t="s">
        <v>44</v>
      </c>
      <c r="E340" s="526" t="s">
        <v>43</v>
      </c>
      <c r="F340" s="526" t="s">
        <v>44</v>
      </c>
      <c r="G340" s="526" t="s">
        <v>43</v>
      </c>
      <c r="H340" s="526" t="s">
        <v>44</v>
      </c>
      <c r="I340" s="526" t="s">
        <v>43</v>
      </c>
      <c r="J340" s="526" t="s">
        <v>44</v>
      </c>
      <c r="K340" s="565"/>
      <c r="L340" s="565"/>
      <c r="M340" s="565"/>
      <c r="N340" s="565"/>
      <c r="O340" s="565"/>
      <c r="P340" s="622"/>
      <c r="Q340" s="16"/>
      <c r="R340" s="16"/>
      <c r="S340" s="7"/>
      <c r="T340" s="7"/>
      <c r="U340" s="16"/>
      <c r="V340" s="14"/>
      <c r="W340" s="16"/>
      <c r="X340" s="16"/>
      <c r="Y340" s="14"/>
      <c r="Z340" s="551"/>
    </row>
    <row r="341" spans="1:26" ht="15.75" customHeight="1" thickBot="1">
      <c r="A341" s="569"/>
      <c r="B341" s="570"/>
      <c r="C341" s="527"/>
      <c r="D341" s="527" t="s">
        <v>23</v>
      </c>
      <c r="E341" s="527"/>
      <c r="F341" s="527" t="s">
        <v>23</v>
      </c>
      <c r="G341" s="527"/>
      <c r="H341" s="527" t="s">
        <v>23</v>
      </c>
      <c r="I341" s="527"/>
      <c r="J341" s="527" t="s">
        <v>23</v>
      </c>
      <c r="K341" s="566"/>
      <c r="L341" s="566"/>
      <c r="M341" s="566"/>
      <c r="N341" s="566"/>
      <c r="O341" s="566"/>
      <c r="P341" s="623"/>
      <c r="Q341" s="16"/>
      <c r="R341" s="16"/>
      <c r="S341" s="16"/>
      <c r="T341" s="16"/>
      <c r="U341" s="16"/>
      <c r="V341" s="16"/>
      <c r="W341" s="16"/>
      <c r="X341" s="16"/>
      <c r="Y341" s="16"/>
      <c r="Z341" s="551"/>
    </row>
    <row r="342" spans="1:26" ht="16.5" thickBot="1">
      <c r="A342" s="187">
        <v>1</v>
      </c>
      <c r="B342" s="120">
        <v>2</v>
      </c>
      <c r="C342" s="120">
        <v>3</v>
      </c>
      <c r="D342" s="120">
        <v>4</v>
      </c>
      <c r="E342" s="120">
        <v>5</v>
      </c>
      <c r="F342" s="120">
        <v>6</v>
      </c>
      <c r="G342" s="120">
        <v>7</v>
      </c>
      <c r="H342" s="120">
        <v>8</v>
      </c>
      <c r="I342" s="120">
        <v>9</v>
      </c>
      <c r="J342" s="120">
        <v>10</v>
      </c>
      <c r="K342" s="120">
        <v>11</v>
      </c>
      <c r="L342" s="121">
        <v>12</v>
      </c>
      <c r="M342" s="120">
        <v>13</v>
      </c>
      <c r="N342" s="120">
        <v>14</v>
      </c>
      <c r="O342" s="120">
        <v>15</v>
      </c>
      <c r="P342" s="122">
        <v>16</v>
      </c>
      <c r="Q342" s="9"/>
      <c r="R342" s="7"/>
      <c r="S342" s="7"/>
      <c r="T342" s="7"/>
      <c r="U342" s="9"/>
      <c r="V342" s="9"/>
      <c r="W342" s="9"/>
      <c r="X342" s="7"/>
      <c r="Y342" s="9"/>
      <c r="Z342" s="13"/>
    </row>
    <row r="343" spans="1:26" ht="21" customHeight="1">
      <c r="A343" s="188"/>
      <c r="B343" s="185"/>
      <c r="C343" s="123"/>
      <c r="D343" s="123"/>
      <c r="E343" s="123"/>
      <c r="F343" s="123"/>
      <c r="G343" s="123"/>
      <c r="H343" s="123"/>
      <c r="I343" s="123"/>
      <c r="J343" s="123"/>
      <c r="K343" s="123"/>
      <c r="L343" s="124"/>
      <c r="M343" s="123"/>
      <c r="N343" s="123"/>
      <c r="O343" s="123"/>
      <c r="P343" s="125"/>
      <c r="Q343" s="9"/>
      <c r="R343" s="7"/>
      <c r="S343" s="7"/>
      <c r="T343" s="7"/>
      <c r="U343" s="9"/>
      <c r="V343" s="9"/>
      <c r="W343" s="9"/>
      <c r="X343" s="7"/>
      <c r="Y343" s="9"/>
      <c r="Z343" s="13"/>
    </row>
    <row r="344" spans="1:26" ht="15" customHeight="1">
      <c r="A344" s="189"/>
      <c r="B344" s="186"/>
      <c r="C344" s="123"/>
      <c r="D344" s="123"/>
      <c r="E344" s="123"/>
      <c r="F344" s="123"/>
      <c r="G344" s="123"/>
      <c r="H344" s="130"/>
      <c r="I344" s="189"/>
      <c r="J344" s="130"/>
      <c r="K344" s="123"/>
      <c r="L344" s="124"/>
      <c r="M344" s="123"/>
      <c r="N344" s="123"/>
      <c r="O344" s="123"/>
      <c r="P344" s="125"/>
      <c r="Q344" s="9"/>
      <c r="R344" s="7"/>
      <c r="S344" s="7"/>
      <c r="T344" s="7"/>
      <c r="U344" s="9"/>
      <c r="V344" s="9"/>
      <c r="W344" s="9"/>
      <c r="X344" s="7"/>
      <c r="Y344" s="9"/>
      <c r="Z344" s="13"/>
    </row>
    <row r="345" spans="1:26" ht="17.25" customHeight="1">
      <c r="A345" s="126"/>
      <c r="B345" s="127"/>
      <c r="C345" s="123"/>
      <c r="D345" s="123"/>
      <c r="E345" s="123"/>
      <c r="F345" s="123"/>
      <c r="G345" s="123"/>
      <c r="H345" s="130"/>
      <c r="I345" s="130"/>
      <c r="J345" s="130"/>
      <c r="K345" s="123"/>
      <c r="L345" s="124"/>
      <c r="M345" s="123"/>
      <c r="N345" s="123"/>
      <c r="O345" s="123"/>
      <c r="P345" s="125"/>
      <c r="Q345" s="9"/>
      <c r="R345" s="7"/>
      <c r="S345" s="7"/>
      <c r="T345" s="7"/>
      <c r="U345" s="9"/>
      <c r="V345" s="9"/>
      <c r="W345" s="9"/>
      <c r="X345" s="7"/>
      <c r="Y345" s="9"/>
      <c r="Z345" s="13"/>
    </row>
    <row r="346" spans="1:26" ht="14.25" customHeight="1">
      <c r="A346" s="126"/>
      <c r="B346" s="127" t="s">
        <v>81</v>
      </c>
      <c r="C346" s="123"/>
      <c r="D346" s="123"/>
      <c r="E346" s="123"/>
      <c r="F346" s="123"/>
      <c r="G346" s="123"/>
      <c r="H346" s="130"/>
      <c r="I346" s="130"/>
      <c r="J346" s="130"/>
      <c r="K346" s="123"/>
      <c r="L346" s="124"/>
      <c r="M346" s="123"/>
      <c r="N346" s="123"/>
      <c r="O346" s="123"/>
      <c r="P346" s="125"/>
      <c r="Q346" s="9"/>
      <c r="R346" s="7"/>
      <c r="S346" s="7"/>
      <c r="T346" s="7"/>
      <c r="U346" s="9"/>
      <c r="V346" s="9"/>
      <c r="W346" s="9"/>
      <c r="X346" s="7"/>
      <c r="Y346" s="9"/>
      <c r="Z346" s="13"/>
    </row>
    <row r="347" spans="1:26" ht="17.25" customHeight="1">
      <c r="A347" s="128"/>
      <c r="B347" s="129" t="s">
        <v>50</v>
      </c>
      <c r="C347" s="130"/>
      <c r="D347" s="130"/>
      <c r="E347" s="130"/>
      <c r="F347" s="130"/>
      <c r="G347" s="130"/>
      <c r="H347" s="130"/>
      <c r="I347" s="130"/>
      <c r="J347" s="130"/>
      <c r="K347" s="130"/>
      <c r="L347" s="131"/>
      <c r="M347" s="130"/>
      <c r="N347" s="130"/>
      <c r="O347" s="130"/>
      <c r="P347" s="132"/>
      <c r="Q347" s="9"/>
      <c r="R347" s="7"/>
      <c r="S347" s="7"/>
      <c r="T347" s="7"/>
      <c r="U347" s="9"/>
      <c r="V347" s="9"/>
      <c r="W347" s="9"/>
      <c r="X347" s="7"/>
      <c r="Y347" s="9"/>
      <c r="Z347" s="13"/>
    </row>
    <row r="348" spans="1:26" ht="39.75" customHeight="1" thickBot="1">
      <c r="A348" s="133"/>
      <c r="B348" s="134" t="s">
        <v>62</v>
      </c>
      <c r="C348" s="135" t="s">
        <v>9</v>
      </c>
      <c r="D348" s="135" t="s">
        <v>9</v>
      </c>
      <c r="E348" s="135"/>
      <c r="F348" s="135"/>
      <c r="G348" s="135" t="s">
        <v>9</v>
      </c>
      <c r="H348" s="135" t="s">
        <v>9</v>
      </c>
      <c r="I348" s="135"/>
      <c r="J348" s="135"/>
      <c r="K348" s="135" t="s">
        <v>9</v>
      </c>
      <c r="L348" s="136"/>
      <c r="M348" s="135" t="s">
        <v>9</v>
      </c>
      <c r="N348" s="135"/>
      <c r="O348" s="135" t="s">
        <v>9</v>
      </c>
      <c r="P348" s="137"/>
      <c r="Q348" s="9"/>
      <c r="R348" s="7"/>
      <c r="S348" s="7"/>
      <c r="T348" s="7"/>
      <c r="U348" s="9"/>
      <c r="V348" s="9"/>
      <c r="W348" s="9"/>
      <c r="X348" s="7"/>
      <c r="Y348" s="9"/>
      <c r="Z348" s="13"/>
    </row>
    <row r="349" spans="1:26" ht="17.45" customHeight="1">
      <c r="A349" s="15"/>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c r="A350" s="413" t="s">
        <v>153</v>
      </c>
      <c r="B350" s="413"/>
      <c r="C350" s="413"/>
      <c r="D350" s="413"/>
      <c r="E350" s="413"/>
      <c r="F350" s="413"/>
      <c r="G350" s="413"/>
      <c r="H350" s="413"/>
      <c r="I350" s="413"/>
      <c r="J350" s="413"/>
      <c r="K350" s="413"/>
      <c r="L350" s="413"/>
      <c r="M350" s="413"/>
      <c r="N350" s="413"/>
      <c r="O350" s="8"/>
      <c r="P350" s="8"/>
      <c r="Q350" s="8"/>
      <c r="R350" s="8"/>
      <c r="S350" s="8"/>
      <c r="T350" s="8"/>
      <c r="U350" s="8"/>
      <c r="V350" s="8"/>
      <c r="W350" s="8"/>
      <c r="X350" s="8"/>
      <c r="Y350" s="8"/>
      <c r="Z350" s="8"/>
    </row>
    <row r="351" spans="1:26" ht="18" customHeight="1">
      <c r="A351" s="413" t="s">
        <v>232</v>
      </c>
      <c r="B351" s="413"/>
      <c r="C351" s="413"/>
      <c r="D351" s="413"/>
      <c r="E351" s="413"/>
      <c r="F351" s="413"/>
      <c r="G351" s="413"/>
      <c r="H351" s="413"/>
      <c r="I351" s="413"/>
      <c r="J351" s="413"/>
      <c r="K351" s="413"/>
      <c r="L351" s="413"/>
      <c r="M351" s="413"/>
      <c r="N351" s="413"/>
      <c r="O351" s="8"/>
      <c r="P351" s="8"/>
      <c r="Q351" s="8"/>
      <c r="R351" s="8"/>
      <c r="S351" s="8"/>
      <c r="T351" s="8"/>
      <c r="U351" s="8"/>
      <c r="V351" s="8"/>
      <c r="W351" s="8"/>
      <c r="X351" s="8"/>
      <c r="Y351" s="8"/>
      <c r="Z351" s="8"/>
    </row>
    <row r="352" spans="1:26" ht="16.5" customHeight="1" thickBot="1">
      <c r="A352" s="4"/>
      <c r="L352" s="525" t="s">
        <v>51</v>
      </c>
      <c r="M352" s="525"/>
    </row>
    <row r="353" spans="1:60" ht="16.5" customHeight="1">
      <c r="A353" s="479" t="s">
        <v>36</v>
      </c>
      <c r="B353" s="481" t="s">
        <v>64</v>
      </c>
      <c r="C353" s="481" t="s">
        <v>24</v>
      </c>
      <c r="D353" s="481"/>
      <c r="E353" s="523" t="s">
        <v>214</v>
      </c>
      <c r="F353" s="524"/>
      <c r="G353" s="485"/>
      <c r="H353" s="523" t="s">
        <v>217</v>
      </c>
      <c r="I353" s="524"/>
      <c r="J353" s="485"/>
      <c r="K353" s="523" t="s">
        <v>216</v>
      </c>
      <c r="L353" s="538"/>
      <c r="M353" s="539"/>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3"/>
    </row>
    <row r="354" spans="1:60" ht="53.25" customHeight="1" thickBot="1">
      <c r="A354" s="480"/>
      <c r="B354" s="482"/>
      <c r="C354" s="482"/>
      <c r="D354" s="482"/>
      <c r="E354" s="54" t="s">
        <v>20</v>
      </c>
      <c r="F354" s="54" t="s">
        <v>21</v>
      </c>
      <c r="G354" s="54" t="s">
        <v>65</v>
      </c>
      <c r="H354" s="54" t="s">
        <v>20</v>
      </c>
      <c r="I354" s="54" t="s">
        <v>21</v>
      </c>
      <c r="J354" s="54" t="s">
        <v>66</v>
      </c>
      <c r="K354" s="54" t="s">
        <v>20</v>
      </c>
      <c r="L354" s="69" t="s">
        <v>21</v>
      </c>
      <c r="M354" s="57" t="s">
        <v>67</v>
      </c>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3"/>
    </row>
    <row r="355" spans="1:60" ht="15.75">
      <c r="A355" s="308">
        <v>1</v>
      </c>
      <c r="B355" s="309">
        <v>2</v>
      </c>
      <c r="C355" s="543">
        <v>3</v>
      </c>
      <c r="D355" s="543"/>
      <c r="E355" s="309">
        <v>4</v>
      </c>
      <c r="F355" s="309">
        <v>5</v>
      </c>
      <c r="G355" s="309">
        <v>6</v>
      </c>
      <c r="H355" s="309">
        <v>7</v>
      </c>
      <c r="I355" s="309">
        <v>8</v>
      </c>
      <c r="J355" s="309">
        <v>9</v>
      </c>
      <c r="K355" s="309">
        <v>10</v>
      </c>
      <c r="L355" s="310">
        <v>11</v>
      </c>
      <c r="M355" s="311">
        <v>12</v>
      </c>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3"/>
    </row>
    <row r="356" spans="1:60" ht="103.5" customHeight="1">
      <c r="A356" s="39">
        <v>1</v>
      </c>
      <c r="B356" s="208" t="s">
        <v>210</v>
      </c>
      <c r="C356" s="438" t="s">
        <v>211</v>
      </c>
      <c r="D356" s="439"/>
      <c r="E356" s="168">
        <f>C41</f>
        <v>401782</v>
      </c>
      <c r="F356" s="118"/>
      <c r="G356" s="118">
        <f>E356+F356</f>
        <v>401782</v>
      </c>
      <c r="H356" s="316"/>
      <c r="I356" s="316"/>
      <c r="J356" s="316"/>
      <c r="K356" s="317"/>
      <c r="L356" s="316"/>
      <c r="M356" s="317"/>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3"/>
    </row>
    <row r="357" spans="1:60" ht="108.75" customHeight="1">
      <c r="A357" s="39">
        <v>2</v>
      </c>
      <c r="B357" s="208" t="s">
        <v>208</v>
      </c>
      <c r="C357" s="438" t="s">
        <v>212</v>
      </c>
      <c r="D357" s="439"/>
      <c r="E357" s="118"/>
      <c r="F357" s="118"/>
      <c r="G357" s="316"/>
      <c r="H357" s="118">
        <f>G69</f>
        <v>619046</v>
      </c>
      <c r="I357" s="118"/>
      <c r="J357" s="118">
        <f>H357+I357</f>
        <v>619046</v>
      </c>
      <c r="K357" s="118">
        <f>K69</f>
        <v>629233</v>
      </c>
      <c r="L357" s="118"/>
      <c r="M357" s="118">
        <f>K357+L357</f>
        <v>629233</v>
      </c>
      <c r="N357" s="18"/>
      <c r="O357" s="18"/>
      <c r="P357" s="18"/>
      <c r="Q357" s="18"/>
      <c r="R357" s="18"/>
      <c r="S357" s="18"/>
      <c r="T357" s="18"/>
      <c r="U357" s="18"/>
      <c r="V357" s="307"/>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3"/>
    </row>
    <row r="358" spans="1:60" ht="25.5" customHeight="1" thickBot="1">
      <c r="A358" s="312"/>
      <c r="B358" s="313" t="s">
        <v>50</v>
      </c>
      <c r="C358" s="542"/>
      <c r="D358" s="542"/>
      <c r="E358" s="349">
        <f t="shared" ref="E358:J358" si="12">E356+E357</f>
        <v>401782</v>
      </c>
      <c r="F358" s="314">
        <f t="shared" si="12"/>
        <v>0</v>
      </c>
      <c r="G358" s="314">
        <f t="shared" si="12"/>
        <v>401782</v>
      </c>
      <c r="H358" s="314">
        <f t="shared" si="12"/>
        <v>619046</v>
      </c>
      <c r="I358" s="314">
        <f t="shared" si="12"/>
        <v>0</v>
      </c>
      <c r="J358" s="314">
        <f t="shared" si="12"/>
        <v>619046</v>
      </c>
      <c r="K358" s="314">
        <f>K357</f>
        <v>629233</v>
      </c>
      <c r="L358" s="314">
        <f>L357</f>
        <v>0</v>
      </c>
      <c r="M358" s="315">
        <f>M357</f>
        <v>629233</v>
      </c>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444"/>
      <c r="AK358" s="444"/>
      <c r="AL358" s="444"/>
      <c r="AM358" s="444"/>
      <c r="AN358" s="444"/>
      <c r="AO358" s="444"/>
      <c r="AP358" s="444"/>
      <c r="AQ358" s="444"/>
      <c r="AR358" s="444"/>
      <c r="AS358" s="444"/>
      <c r="AT358" s="444"/>
      <c r="AU358" s="444"/>
      <c r="AV358" s="444"/>
      <c r="AW358" s="444"/>
      <c r="AX358" s="444"/>
      <c r="AY358" s="444"/>
      <c r="AZ358" s="444"/>
      <c r="BA358" s="444"/>
      <c r="BB358" s="444"/>
      <c r="BC358" s="444"/>
      <c r="BD358" s="444"/>
      <c r="BE358" s="444"/>
      <c r="BF358" s="444"/>
      <c r="BG358" s="444"/>
      <c r="BH358" s="13"/>
    </row>
    <row r="359" spans="1:60" ht="11.25" customHeight="1">
      <c r="A359" s="21"/>
      <c r="B359" s="23"/>
      <c r="C359" s="21"/>
      <c r="D359" s="21"/>
      <c r="E359" s="21"/>
      <c r="F359" s="21"/>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13"/>
    </row>
    <row r="360" spans="1:60" ht="15.75" customHeight="1">
      <c r="A360" s="541" t="s">
        <v>233</v>
      </c>
      <c r="B360" s="541"/>
      <c r="C360" s="541"/>
      <c r="D360" s="541"/>
      <c r="E360" s="541"/>
      <c r="F360" s="541"/>
      <c r="G360" s="541"/>
      <c r="H360" s="541"/>
      <c r="I360" s="541"/>
      <c r="J360" s="541"/>
      <c r="K360" s="541"/>
      <c r="L360" s="541"/>
      <c r="M360" s="541"/>
      <c r="N360" s="541"/>
      <c r="O360" s="541"/>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548"/>
    </row>
    <row r="361" spans="1:60" ht="16.5" customHeight="1" thickBot="1">
      <c r="A361" s="15"/>
      <c r="B361" s="1"/>
      <c r="C361" s="1"/>
      <c r="D361" s="1"/>
      <c r="E361" s="1"/>
      <c r="F361" s="1"/>
      <c r="G361" s="1"/>
      <c r="H361" s="1"/>
      <c r="I361" s="1"/>
      <c r="J361" s="204" t="s">
        <v>51</v>
      </c>
      <c r="K361" s="18"/>
      <c r="L361" s="444"/>
      <c r="M361" s="444"/>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548"/>
    </row>
    <row r="362" spans="1:60" ht="16.5" customHeight="1">
      <c r="A362" s="479" t="s">
        <v>36</v>
      </c>
      <c r="B362" s="481" t="s">
        <v>64</v>
      </c>
      <c r="C362" s="481" t="s">
        <v>24</v>
      </c>
      <c r="D362" s="481"/>
      <c r="E362" s="486" t="s">
        <v>168</v>
      </c>
      <c r="F362" s="487"/>
      <c r="G362" s="487"/>
      <c r="H362" s="486" t="s">
        <v>218</v>
      </c>
      <c r="I362" s="487"/>
      <c r="J362" s="522"/>
      <c r="K362" s="18"/>
      <c r="L362" s="18"/>
      <c r="M362" s="18"/>
      <c r="N362" s="18"/>
      <c r="O362" s="18"/>
      <c r="P362" s="18"/>
      <c r="Q362" s="18"/>
      <c r="R362" s="18"/>
      <c r="S362" s="18"/>
      <c r="T362" s="18"/>
      <c r="U362" s="18"/>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3"/>
    </row>
    <row r="363" spans="1:60" ht="34.5" customHeight="1" thickBot="1">
      <c r="A363" s="480"/>
      <c r="B363" s="482"/>
      <c r="C363" s="482"/>
      <c r="D363" s="482"/>
      <c r="E363" s="54" t="s">
        <v>20</v>
      </c>
      <c r="F363" s="54" t="s">
        <v>21</v>
      </c>
      <c r="G363" s="54" t="s">
        <v>65</v>
      </c>
      <c r="H363" s="54" t="s">
        <v>20</v>
      </c>
      <c r="I363" s="54" t="s">
        <v>21</v>
      </c>
      <c r="J363" s="57" t="s">
        <v>66</v>
      </c>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3"/>
    </row>
    <row r="364" spans="1:60" ht="16.5" customHeight="1" thickBot="1">
      <c r="A364" s="36">
        <v>1</v>
      </c>
      <c r="B364" s="37">
        <v>2</v>
      </c>
      <c r="C364" s="435">
        <v>3</v>
      </c>
      <c r="D364" s="435"/>
      <c r="E364" s="37">
        <v>4</v>
      </c>
      <c r="F364" s="37">
        <v>5</v>
      </c>
      <c r="G364" s="37">
        <v>6</v>
      </c>
      <c r="H364" s="37">
        <v>7</v>
      </c>
      <c r="I364" s="37">
        <v>8</v>
      </c>
      <c r="J364" s="38">
        <v>9</v>
      </c>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3"/>
    </row>
    <row r="365" spans="1:60" ht="87.75" customHeight="1">
      <c r="A365" s="56">
        <v>1</v>
      </c>
      <c r="B365" s="271" t="s">
        <v>208</v>
      </c>
      <c r="C365" s="498" t="s">
        <v>192</v>
      </c>
      <c r="D365" s="499"/>
      <c r="E365" s="174">
        <f>G54</f>
        <v>635960</v>
      </c>
      <c r="F365" s="144"/>
      <c r="G365" s="174">
        <f>E365+F365</f>
        <v>635960</v>
      </c>
      <c r="H365" s="174">
        <f>K96</f>
        <v>641242</v>
      </c>
      <c r="I365" s="144"/>
      <c r="J365" s="288">
        <f>H365+I365</f>
        <v>641242</v>
      </c>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3"/>
    </row>
    <row r="366" spans="1:60" ht="12" customHeight="1">
      <c r="A366" s="43"/>
      <c r="B366" s="44"/>
      <c r="C366" s="496"/>
      <c r="D366" s="497"/>
      <c r="E366" s="114"/>
      <c r="F366" s="114"/>
      <c r="G366" s="114"/>
      <c r="H366" s="114"/>
      <c r="I366" s="114"/>
      <c r="J366" s="116"/>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3"/>
    </row>
    <row r="367" spans="1:60" ht="12" customHeight="1">
      <c r="A367" s="43"/>
      <c r="B367" s="44"/>
      <c r="C367" s="496"/>
      <c r="D367" s="497"/>
      <c r="E367" s="114"/>
      <c r="F367" s="114"/>
      <c r="G367" s="114"/>
      <c r="H367" s="114"/>
      <c r="I367" s="114"/>
      <c r="J367" s="116"/>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3"/>
    </row>
    <row r="368" spans="1:60" ht="29.25" customHeight="1" thickBot="1">
      <c r="A368" s="171"/>
      <c r="B368" s="172" t="s">
        <v>50</v>
      </c>
      <c r="C368" s="483"/>
      <c r="D368" s="483"/>
      <c r="E368" s="175">
        <f>E365</f>
        <v>635960</v>
      </c>
      <c r="F368" s="173"/>
      <c r="G368" s="175">
        <f>E368+F368</f>
        <v>635960</v>
      </c>
      <c r="H368" s="175">
        <f>H365</f>
        <v>641242</v>
      </c>
      <c r="I368" s="173"/>
      <c r="J368" s="289">
        <f>H368+I368</f>
        <v>641242</v>
      </c>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3"/>
    </row>
    <row r="369" spans="1:61" ht="6.75" customHeight="1">
      <c r="A369" s="21"/>
      <c r="B369" s="23"/>
      <c r="C369" s="21"/>
      <c r="D369" s="21"/>
      <c r="E369" s="21"/>
      <c r="F369" s="21"/>
      <c r="G369" s="18"/>
      <c r="H369" s="21"/>
      <c r="I369" s="21"/>
      <c r="J369" s="21"/>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3"/>
    </row>
    <row r="370" spans="1:61" ht="15.75" customHeight="1">
      <c r="A370" s="413" t="s">
        <v>234</v>
      </c>
      <c r="B370" s="413"/>
      <c r="C370" s="413"/>
      <c r="D370" s="413"/>
      <c r="E370" s="413"/>
      <c r="F370" s="413"/>
      <c r="G370" s="413"/>
      <c r="H370" s="413"/>
      <c r="I370" s="413"/>
      <c r="J370" s="413"/>
      <c r="K370" s="413"/>
      <c r="L370" s="413"/>
      <c r="M370" s="413"/>
      <c r="N370" s="413"/>
      <c r="O370" s="413"/>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548"/>
    </row>
    <row r="371" spans="1:61" ht="16.5" customHeight="1" thickBot="1">
      <c r="A371" s="15"/>
      <c r="B371" s="15"/>
      <c r="D371" s="1"/>
      <c r="E371" s="1"/>
      <c r="F371" s="1"/>
      <c r="G371" s="1"/>
      <c r="H371" s="1"/>
      <c r="I371" s="1"/>
      <c r="J371" s="1"/>
      <c r="K371" s="1"/>
      <c r="L371" s="1"/>
      <c r="M371" s="444" t="s">
        <v>51</v>
      </c>
      <c r="N371" s="444"/>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548"/>
    </row>
    <row r="372" spans="1:61" ht="15.75" customHeight="1">
      <c r="A372" s="476" t="s">
        <v>68</v>
      </c>
      <c r="B372" s="431" t="s">
        <v>69</v>
      </c>
      <c r="C372" s="431" t="s">
        <v>70</v>
      </c>
      <c r="D372" s="484" t="s">
        <v>214</v>
      </c>
      <c r="E372" s="485"/>
      <c r="F372" s="484" t="s">
        <v>217</v>
      </c>
      <c r="G372" s="485"/>
      <c r="H372" s="484" t="s">
        <v>216</v>
      </c>
      <c r="I372" s="485"/>
      <c r="J372" s="484" t="s">
        <v>168</v>
      </c>
      <c r="K372" s="485"/>
      <c r="L372" s="484" t="s">
        <v>218</v>
      </c>
      <c r="M372" s="491"/>
      <c r="N372" s="7"/>
      <c r="O372" s="7"/>
      <c r="P372" s="7"/>
      <c r="Q372" s="7"/>
      <c r="R372" s="7"/>
      <c r="S372" s="7"/>
      <c r="T372" s="7"/>
      <c r="U372" s="7"/>
      <c r="V372" s="7"/>
      <c r="W372" s="7"/>
      <c r="X372" s="7"/>
      <c r="Y372" s="7"/>
      <c r="Z372" s="7"/>
      <c r="AA372" s="540"/>
      <c r="AB372" s="540"/>
      <c r="AC372" s="540"/>
      <c r="AD372" s="540"/>
      <c r="AE372" s="540"/>
      <c r="AF372" s="540"/>
      <c r="AG372" s="540"/>
      <c r="AH372" s="540"/>
      <c r="AI372" s="540"/>
      <c r="AJ372" s="540"/>
      <c r="AK372" s="540"/>
      <c r="AL372" s="540"/>
      <c r="AM372" s="540"/>
      <c r="AN372" s="540"/>
      <c r="AO372" s="540"/>
      <c r="AP372" s="540"/>
      <c r="AQ372" s="540"/>
      <c r="AR372" s="540"/>
      <c r="AS372" s="540"/>
      <c r="AT372" s="540"/>
      <c r="AU372" s="540"/>
      <c r="AV372" s="540"/>
      <c r="AW372" s="540"/>
      <c r="AX372" s="540"/>
      <c r="AY372" s="540"/>
      <c r="AZ372" s="540"/>
      <c r="BA372" s="540"/>
      <c r="BB372" s="540"/>
      <c r="BC372" s="540"/>
      <c r="BD372" s="540"/>
      <c r="BE372" s="540"/>
      <c r="BF372" s="540"/>
      <c r="BG372" s="540"/>
      <c r="BH372" s="540"/>
      <c r="BI372" s="9"/>
    </row>
    <row r="373" spans="1:61" ht="15.75" customHeight="1">
      <c r="A373" s="477"/>
      <c r="B373" s="456"/>
      <c r="C373" s="456"/>
      <c r="D373" s="456" t="s">
        <v>71</v>
      </c>
      <c r="E373" s="456" t="s">
        <v>72</v>
      </c>
      <c r="F373" s="470" t="s">
        <v>71</v>
      </c>
      <c r="G373" s="456" t="s">
        <v>72</v>
      </c>
      <c r="H373" s="456" t="s">
        <v>71</v>
      </c>
      <c r="I373" s="456" t="s">
        <v>72</v>
      </c>
      <c r="J373" s="456" t="s">
        <v>71</v>
      </c>
      <c r="K373" s="456" t="s">
        <v>72</v>
      </c>
      <c r="L373" s="456" t="s">
        <v>71</v>
      </c>
      <c r="M373" s="462" t="s">
        <v>72</v>
      </c>
      <c r="N373" s="7"/>
      <c r="O373" s="7"/>
      <c r="P373" s="7"/>
      <c r="Q373" s="7"/>
      <c r="R373" s="7"/>
      <c r="S373" s="7"/>
      <c r="T373" s="7"/>
      <c r="U373" s="7"/>
      <c r="V373" s="7"/>
      <c r="W373" s="7"/>
      <c r="X373" s="7"/>
      <c r="Y373" s="7"/>
      <c r="Z373" s="7"/>
      <c r="AA373" s="540"/>
      <c r="AB373" s="540"/>
      <c r="AC373" s="540"/>
      <c r="AD373" s="540"/>
      <c r="AE373" s="540"/>
      <c r="AF373" s="540"/>
      <c r="AG373" s="540"/>
      <c r="AH373" s="540"/>
      <c r="AI373" s="540"/>
      <c r="AJ373" s="540"/>
      <c r="AK373" s="540"/>
      <c r="AL373" s="540"/>
      <c r="AM373" s="540"/>
      <c r="AN373" s="540"/>
      <c r="AO373" s="540"/>
      <c r="AP373" s="540"/>
      <c r="AQ373" s="540"/>
      <c r="AR373" s="540"/>
      <c r="AS373" s="540"/>
      <c r="AT373" s="540"/>
      <c r="AU373" s="540"/>
      <c r="AV373" s="540"/>
      <c r="AW373" s="540"/>
      <c r="AX373" s="540"/>
      <c r="AY373" s="540"/>
      <c r="AZ373" s="540"/>
      <c r="BA373" s="540"/>
      <c r="BB373" s="540"/>
      <c r="BC373" s="540"/>
      <c r="BD373" s="540"/>
      <c r="BE373" s="540"/>
      <c r="BF373" s="540"/>
      <c r="BG373" s="540"/>
      <c r="BH373" s="540"/>
      <c r="BI373" s="9"/>
    </row>
    <row r="374" spans="1:61" ht="153.75" customHeight="1" thickBot="1">
      <c r="A374" s="478"/>
      <c r="B374" s="432"/>
      <c r="C374" s="432"/>
      <c r="D374" s="432"/>
      <c r="E374" s="432"/>
      <c r="F374" s="432"/>
      <c r="G374" s="432"/>
      <c r="H374" s="432"/>
      <c r="I374" s="432"/>
      <c r="J374" s="432"/>
      <c r="K374" s="432"/>
      <c r="L374" s="432"/>
      <c r="M374" s="463"/>
      <c r="N374" s="7"/>
      <c r="O374" s="7"/>
      <c r="P374" s="7"/>
      <c r="Q374" s="7"/>
      <c r="R374" s="7"/>
      <c r="S374" s="7"/>
      <c r="T374" s="7"/>
      <c r="U374" s="7"/>
      <c r="V374" s="7"/>
      <c r="W374" s="7"/>
      <c r="X374" s="7"/>
      <c r="Y374" s="7"/>
      <c r="Z374" s="7"/>
      <c r="AA374" s="540"/>
      <c r="AB374" s="540"/>
      <c r="AC374" s="540"/>
      <c r="AD374" s="540"/>
      <c r="AE374" s="540"/>
      <c r="AF374" s="540"/>
      <c r="AG374" s="540"/>
      <c r="AH374" s="540"/>
      <c r="AI374" s="540"/>
      <c r="AJ374" s="540"/>
      <c r="AK374" s="540"/>
      <c r="AL374" s="540"/>
      <c r="AM374" s="540"/>
      <c r="AN374" s="540"/>
      <c r="AO374" s="540"/>
      <c r="AP374" s="540"/>
      <c r="AQ374" s="540"/>
      <c r="AR374" s="540"/>
      <c r="AS374" s="540"/>
      <c r="AT374" s="540"/>
      <c r="AU374" s="540"/>
      <c r="AV374" s="540"/>
      <c r="AW374" s="540"/>
      <c r="AX374" s="540"/>
      <c r="AY374" s="540"/>
      <c r="AZ374" s="540"/>
      <c r="BA374" s="540"/>
      <c r="BB374" s="540"/>
      <c r="BC374" s="540"/>
      <c r="BD374" s="540"/>
      <c r="BE374" s="540"/>
      <c r="BF374" s="540"/>
      <c r="BG374" s="540"/>
      <c r="BH374" s="540"/>
      <c r="BI374" s="9"/>
    </row>
    <row r="375" spans="1:61" ht="15.75" thickBot="1">
      <c r="A375" s="36">
        <v>1</v>
      </c>
      <c r="B375" s="37">
        <v>2</v>
      </c>
      <c r="C375" s="37">
        <v>3</v>
      </c>
      <c r="D375" s="37">
        <v>4</v>
      </c>
      <c r="E375" s="37">
        <v>5</v>
      </c>
      <c r="F375" s="37">
        <v>6</v>
      </c>
      <c r="G375" s="37">
        <v>7</v>
      </c>
      <c r="H375" s="37">
        <v>8</v>
      </c>
      <c r="I375" s="37">
        <v>9</v>
      </c>
      <c r="J375" s="37">
        <v>10</v>
      </c>
      <c r="K375" s="37">
        <v>11</v>
      </c>
      <c r="L375" s="37">
        <v>12</v>
      </c>
      <c r="M375" s="38">
        <v>13</v>
      </c>
      <c r="N375" s="7"/>
      <c r="O375" s="7"/>
      <c r="P375" s="7"/>
      <c r="Q375" s="7"/>
      <c r="R375" s="7"/>
      <c r="S375" s="7"/>
      <c r="T375" s="7"/>
      <c r="U375" s="7"/>
      <c r="V375" s="7"/>
      <c r="W375" s="7"/>
      <c r="X375" s="7"/>
      <c r="Y375" s="7"/>
      <c r="Z375" s="7"/>
      <c r="AA375" s="540"/>
      <c r="AB375" s="540"/>
      <c r="AC375" s="540"/>
      <c r="AD375" s="540"/>
      <c r="AE375" s="540"/>
      <c r="AF375" s="540"/>
      <c r="AG375" s="540"/>
      <c r="AH375" s="540"/>
      <c r="AI375" s="540"/>
      <c r="AJ375" s="540"/>
      <c r="AK375" s="540"/>
      <c r="AL375" s="540"/>
      <c r="AM375" s="540"/>
      <c r="AN375" s="540"/>
      <c r="AO375" s="540"/>
      <c r="AP375" s="540"/>
      <c r="AQ375" s="540"/>
      <c r="AR375" s="540"/>
      <c r="AS375" s="540"/>
      <c r="AT375" s="540"/>
      <c r="AU375" s="540"/>
      <c r="AV375" s="540"/>
      <c r="AW375" s="540"/>
      <c r="AX375" s="540"/>
      <c r="AY375" s="540"/>
      <c r="AZ375" s="540"/>
      <c r="BA375" s="540"/>
      <c r="BB375" s="540"/>
      <c r="BC375" s="540"/>
      <c r="BD375" s="540"/>
      <c r="BE375" s="540"/>
      <c r="BF375" s="540"/>
      <c r="BG375" s="540"/>
      <c r="BH375" s="540"/>
      <c r="BI375" s="9"/>
    </row>
    <row r="376" spans="1:61" ht="15.75" customHeight="1">
      <c r="A376" s="53"/>
      <c r="B376" s="64"/>
      <c r="C376" s="66"/>
      <c r="D376" s="66"/>
      <c r="E376" s="66"/>
      <c r="F376" s="66"/>
      <c r="G376" s="66"/>
      <c r="H376" s="66"/>
      <c r="I376" s="66"/>
      <c r="J376" s="66"/>
      <c r="K376" s="66"/>
      <c r="L376" s="51"/>
      <c r="M376" s="52"/>
      <c r="N376" s="7"/>
      <c r="O376" s="7"/>
      <c r="P376" s="7"/>
      <c r="Q376" s="7"/>
      <c r="R376" s="7"/>
      <c r="S376" s="7"/>
      <c r="T376" s="7"/>
      <c r="U376" s="7"/>
      <c r="V376" s="7"/>
      <c r="W376" s="7"/>
      <c r="X376" s="7"/>
      <c r="Y376" s="7"/>
      <c r="Z376" s="7"/>
      <c r="AA376" s="540"/>
      <c r="AB376" s="540"/>
      <c r="AC376" s="540"/>
      <c r="AD376" s="540"/>
      <c r="AE376" s="540"/>
      <c r="AF376" s="540"/>
      <c r="AG376" s="540"/>
      <c r="AH376" s="540"/>
      <c r="AI376" s="540"/>
      <c r="AJ376" s="540"/>
      <c r="AK376" s="540"/>
      <c r="AL376" s="540"/>
      <c r="AM376" s="540"/>
      <c r="AN376" s="540"/>
      <c r="AO376" s="540"/>
      <c r="AP376" s="540"/>
      <c r="AQ376" s="540"/>
      <c r="AR376" s="540"/>
      <c r="AS376" s="540"/>
      <c r="AT376" s="540"/>
      <c r="AU376" s="540"/>
      <c r="AV376" s="540"/>
      <c r="AW376" s="540"/>
      <c r="AX376" s="540"/>
      <c r="AY376" s="540"/>
      <c r="AZ376" s="540"/>
      <c r="BA376" s="540"/>
      <c r="BB376" s="540"/>
      <c r="BC376" s="540"/>
      <c r="BD376" s="540"/>
      <c r="BE376" s="540"/>
      <c r="BF376" s="540"/>
      <c r="BG376" s="540"/>
      <c r="BH376" s="540"/>
      <c r="BI376" s="9"/>
    </row>
    <row r="377" spans="1:61" ht="15.75" customHeight="1">
      <c r="A377" s="33"/>
      <c r="B377" s="108"/>
      <c r="C377" s="109"/>
      <c r="D377" s="109"/>
      <c r="E377" s="109"/>
      <c r="F377" s="109"/>
      <c r="G377" s="109"/>
      <c r="H377" s="109"/>
      <c r="I377" s="109"/>
      <c r="J377" s="109"/>
      <c r="K377" s="109"/>
      <c r="L377" s="34"/>
      <c r="M377" s="35"/>
      <c r="N377" s="7"/>
      <c r="O377" s="7"/>
      <c r="P377" s="7"/>
      <c r="Q377" s="7"/>
      <c r="R377" s="7"/>
      <c r="S377" s="7"/>
      <c r="T377" s="7"/>
      <c r="U377" s="7"/>
      <c r="V377" s="7"/>
      <c r="W377" s="7"/>
      <c r="X377" s="7"/>
      <c r="Y377" s="7"/>
      <c r="Z377" s="7"/>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9"/>
    </row>
    <row r="378" spans="1:61" ht="15.75" customHeight="1">
      <c r="A378" s="33"/>
      <c r="B378" s="108"/>
      <c r="C378" s="109"/>
      <c r="D378" s="109"/>
      <c r="E378" s="109"/>
      <c r="F378" s="109"/>
      <c r="G378" s="109"/>
      <c r="H378" s="109"/>
      <c r="I378" s="109"/>
      <c r="J378" s="109"/>
      <c r="K378" s="109"/>
      <c r="L378" s="34"/>
      <c r="M378" s="35"/>
      <c r="N378" s="7"/>
      <c r="O378" s="7"/>
      <c r="P378" s="7"/>
      <c r="Q378" s="7"/>
      <c r="R378" s="7"/>
      <c r="S378" s="7"/>
      <c r="T378" s="7"/>
      <c r="U378" s="7"/>
      <c r="V378" s="7"/>
      <c r="W378" s="7"/>
      <c r="X378" s="7"/>
      <c r="Y378" s="7"/>
      <c r="Z378" s="7"/>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9"/>
    </row>
    <row r="379" spans="1:61" ht="15.75" customHeight="1">
      <c r="A379" s="33"/>
      <c r="B379" s="108"/>
      <c r="C379" s="109"/>
      <c r="D379" s="109"/>
      <c r="E379" s="109"/>
      <c r="F379" s="109"/>
      <c r="G379" s="109"/>
      <c r="H379" s="109"/>
      <c r="I379" s="109"/>
      <c r="J379" s="109"/>
      <c r="K379" s="109"/>
      <c r="L379" s="34"/>
      <c r="M379" s="35"/>
      <c r="N379" s="7"/>
      <c r="O379" s="7"/>
      <c r="P379" s="7"/>
      <c r="Q379" s="7"/>
      <c r="R379" s="7"/>
      <c r="S379" s="7"/>
      <c r="T379" s="7"/>
      <c r="U379" s="7"/>
      <c r="V379" s="7"/>
      <c r="W379" s="7"/>
      <c r="X379" s="7"/>
      <c r="Y379" s="7"/>
      <c r="Z379" s="7"/>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9"/>
    </row>
    <row r="380" spans="1:61" ht="15.75" thickBot="1">
      <c r="A380" s="46"/>
      <c r="B380" s="50"/>
      <c r="C380" s="31"/>
      <c r="D380" s="31"/>
      <c r="E380" s="31"/>
      <c r="F380" s="31"/>
      <c r="G380" s="31"/>
      <c r="H380" s="31"/>
      <c r="I380" s="31"/>
      <c r="J380" s="31"/>
      <c r="K380" s="31"/>
      <c r="L380" s="70"/>
      <c r="M380" s="71"/>
      <c r="N380" s="7"/>
      <c r="O380" s="7"/>
      <c r="P380" s="7"/>
      <c r="Q380" s="7"/>
      <c r="R380" s="7"/>
      <c r="S380" s="7"/>
      <c r="T380" s="7"/>
      <c r="U380" s="7"/>
      <c r="V380" s="7"/>
      <c r="W380" s="7"/>
      <c r="X380" s="7"/>
      <c r="Y380" s="7"/>
      <c r="Z380" s="7"/>
      <c r="AA380" s="540"/>
      <c r="AB380" s="540"/>
      <c r="AC380" s="540"/>
      <c r="AD380" s="540"/>
      <c r="AE380" s="540"/>
      <c r="AF380" s="540"/>
      <c r="AG380" s="540"/>
      <c r="AH380" s="540"/>
      <c r="AI380" s="540"/>
      <c r="AJ380" s="540"/>
      <c r="AK380" s="540"/>
      <c r="AL380" s="540"/>
      <c r="AM380" s="540"/>
      <c r="AN380" s="540"/>
      <c r="AO380" s="540"/>
      <c r="AP380" s="540"/>
      <c r="AQ380" s="540"/>
      <c r="AR380" s="540"/>
      <c r="AS380" s="540"/>
      <c r="AT380" s="540"/>
      <c r="AU380" s="540"/>
      <c r="AV380" s="540"/>
      <c r="AW380" s="540"/>
      <c r="AX380" s="540"/>
      <c r="AY380" s="540"/>
      <c r="AZ380" s="540"/>
      <c r="BA380" s="540"/>
      <c r="BB380" s="540"/>
      <c r="BC380" s="540"/>
      <c r="BD380" s="540"/>
      <c r="BE380" s="540"/>
      <c r="BF380" s="540"/>
      <c r="BG380" s="540"/>
      <c r="BH380" s="540"/>
      <c r="BI380" s="9"/>
    </row>
    <row r="381" spans="1:61" ht="7.5" customHeight="1">
      <c r="A381" s="1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5"/>
    </row>
    <row r="382" spans="1:61" ht="21.75" hidden="1" customHeight="1">
      <c r="A382" s="7"/>
      <c r="B382" s="24"/>
      <c r="C382" s="7"/>
      <c r="D382" s="7"/>
      <c r="E382" s="7"/>
      <c r="F382" s="7"/>
      <c r="G382" s="7"/>
      <c r="H382" s="7"/>
      <c r="I382" s="14"/>
      <c r="J382" s="14"/>
      <c r="K382" s="14"/>
      <c r="L382" s="7"/>
      <c r="M382" s="7"/>
      <c r="N382" s="7"/>
      <c r="O382" s="19"/>
      <c r="P382" s="19"/>
      <c r="Q382" s="19"/>
      <c r="R382" s="19"/>
      <c r="S382" s="19"/>
      <c r="T382" s="19"/>
      <c r="U382" s="19"/>
      <c r="V382" s="19"/>
      <c r="W382" s="19"/>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15"/>
    </row>
    <row r="383" spans="1:61" ht="34.9" customHeight="1">
      <c r="A383" s="469" t="s">
        <v>266</v>
      </c>
      <c r="B383" s="469"/>
      <c r="C383" s="469"/>
      <c r="D383" s="469"/>
      <c r="E383" s="469"/>
      <c r="F383" s="469"/>
      <c r="G383" s="469"/>
      <c r="H383" s="469"/>
      <c r="I383" s="469"/>
      <c r="J383" s="469"/>
      <c r="K383" s="469"/>
      <c r="L383" s="469"/>
      <c r="M383" s="469"/>
      <c r="N383" s="469"/>
      <c r="O383" s="273"/>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548"/>
    </row>
    <row r="384" spans="1:61" ht="102" customHeight="1">
      <c r="A384" s="661" t="s">
        <v>261</v>
      </c>
      <c r="B384" s="661"/>
      <c r="C384" s="661"/>
      <c r="D384" s="661"/>
      <c r="E384" s="661"/>
      <c r="F384" s="661"/>
      <c r="G384" s="661"/>
      <c r="H384" s="661"/>
      <c r="I384" s="661"/>
      <c r="J384" s="661"/>
      <c r="K384" s="661"/>
      <c r="L384" s="661"/>
      <c r="M384" s="661"/>
      <c r="N384" s="410"/>
      <c r="O384" s="290"/>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548"/>
    </row>
    <row r="385" spans="1:60" ht="123.75" customHeight="1">
      <c r="A385" s="661" t="s">
        <v>264</v>
      </c>
      <c r="B385" s="661"/>
      <c r="C385" s="661"/>
      <c r="D385" s="661"/>
      <c r="E385" s="661"/>
      <c r="F385" s="661"/>
      <c r="G385" s="661"/>
      <c r="H385" s="661"/>
      <c r="I385" s="661"/>
      <c r="J385" s="661"/>
      <c r="K385" s="661"/>
      <c r="L385" s="661"/>
      <c r="M385" s="661"/>
      <c r="N385" s="410"/>
      <c r="O385" s="290"/>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548"/>
    </row>
    <row r="386" spans="1:60" ht="113.25" customHeight="1">
      <c r="A386" s="661" t="s">
        <v>247</v>
      </c>
      <c r="B386" s="661"/>
      <c r="C386" s="661"/>
      <c r="D386" s="661"/>
      <c r="E386" s="661"/>
      <c r="F386" s="661"/>
      <c r="G386" s="661"/>
      <c r="H386" s="661"/>
      <c r="I386" s="661"/>
      <c r="J386" s="661"/>
      <c r="K386" s="661"/>
      <c r="L386" s="661"/>
      <c r="M386" s="661"/>
      <c r="N386" s="410"/>
      <c r="O386" s="274"/>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548"/>
    </row>
    <row r="387" spans="1:60" ht="101.25" customHeight="1">
      <c r="A387" s="661" t="s">
        <v>248</v>
      </c>
      <c r="B387" s="661"/>
      <c r="C387" s="661"/>
      <c r="D387" s="661"/>
      <c r="E387" s="661"/>
      <c r="F387" s="661"/>
      <c r="G387" s="661"/>
      <c r="H387" s="661"/>
      <c r="I387" s="661"/>
      <c r="J387" s="661"/>
      <c r="K387" s="661"/>
      <c r="L387" s="661"/>
      <c r="M387" s="661"/>
      <c r="N387" s="410"/>
      <c r="O387" s="274"/>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548"/>
    </row>
    <row r="388" spans="1:60" ht="127.5" customHeight="1">
      <c r="A388" s="661" t="s">
        <v>265</v>
      </c>
      <c r="B388" s="661"/>
      <c r="C388" s="661"/>
      <c r="D388" s="661"/>
      <c r="E388" s="661"/>
      <c r="F388" s="661"/>
      <c r="G388" s="661"/>
      <c r="H388" s="661"/>
      <c r="I388" s="661"/>
      <c r="J388" s="661"/>
      <c r="K388" s="661"/>
      <c r="L388" s="661"/>
      <c r="M388" s="661"/>
      <c r="N388" s="410"/>
      <c r="O388" s="290"/>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548"/>
    </row>
    <row r="389" spans="1:60" ht="27.75" customHeight="1">
      <c r="A389" s="413" t="s">
        <v>235</v>
      </c>
      <c r="B389" s="413"/>
      <c r="C389" s="413"/>
      <c r="D389" s="413"/>
      <c r="E389" s="413"/>
      <c r="F389" s="413"/>
      <c r="G389" s="413"/>
      <c r="H389" s="413"/>
      <c r="I389" s="413"/>
      <c r="J389" s="413"/>
      <c r="K389" s="413"/>
      <c r="L389" s="413"/>
      <c r="M389" s="413"/>
      <c r="N389" s="413"/>
      <c r="O389" s="413"/>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548"/>
    </row>
    <row r="390" spans="1:60" ht="3" customHeight="1">
      <c r="A390" s="11"/>
      <c r="B390" s="11"/>
      <c r="C390" s="11"/>
      <c r="D390" s="11"/>
      <c r="E390" s="11"/>
      <c r="F390" s="11"/>
      <c r="G390" s="11"/>
      <c r="H390" s="11"/>
      <c r="I390" s="11"/>
      <c r="J390" s="11"/>
      <c r="K390" s="11"/>
      <c r="L390" s="11"/>
      <c r="M390" s="11"/>
      <c r="N390" s="11"/>
      <c r="O390" s="11"/>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548"/>
    </row>
    <row r="391" spans="1:60" ht="15.75" customHeight="1">
      <c r="A391" s="413" t="s">
        <v>236</v>
      </c>
      <c r="B391" s="413"/>
      <c r="C391" s="413"/>
      <c r="D391" s="413"/>
      <c r="E391" s="413"/>
      <c r="F391" s="413"/>
      <c r="G391" s="413"/>
      <c r="H391" s="413"/>
      <c r="I391" s="413"/>
      <c r="J391" s="413"/>
      <c r="K391" s="413"/>
      <c r="L391" s="413"/>
      <c r="M391" s="413"/>
      <c r="N391" s="413"/>
      <c r="O391" s="413"/>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548"/>
    </row>
    <row r="392" spans="1:60" ht="15.75" customHeight="1" thickBot="1">
      <c r="A392" s="15"/>
      <c r="B392" s="1"/>
      <c r="C392" s="1"/>
      <c r="D392" s="1"/>
      <c r="E392" s="1"/>
      <c r="F392" s="1"/>
      <c r="G392" s="1"/>
      <c r="H392" s="1"/>
      <c r="I392" s="1"/>
      <c r="J392" s="1"/>
      <c r="K392" s="1"/>
      <c r="L392" s="1"/>
      <c r="M392" s="444" t="s">
        <v>51</v>
      </c>
      <c r="N392" s="444"/>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548"/>
    </row>
    <row r="393" spans="1:60" ht="16.5" customHeight="1">
      <c r="A393" s="476" t="s">
        <v>76</v>
      </c>
      <c r="B393" s="431" t="s">
        <v>4</v>
      </c>
      <c r="C393" s="431" t="s">
        <v>25</v>
      </c>
      <c r="D393" s="431"/>
      <c r="E393" s="472" t="s">
        <v>26</v>
      </c>
      <c r="F393" s="488" t="s">
        <v>180</v>
      </c>
      <c r="G393" s="431"/>
      <c r="H393" s="430" t="s">
        <v>237</v>
      </c>
      <c r="I393" s="430"/>
      <c r="J393" s="431" t="s">
        <v>74</v>
      </c>
      <c r="K393" s="431"/>
      <c r="L393" s="431" t="s">
        <v>27</v>
      </c>
      <c r="M393" s="431"/>
      <c r="N393" s="457" t="s">
        <v>75</v>
      </c>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549"/>
      <c r="AU393" s="549"/>
      <c r="AV393" s="549"/>
      <c r="AW393" s="549"/>
      <c r="AX393" s="549"/>
      <c r="AY393" s="549"/>
      <c r="AZ393" s="549"/>
      <c r="BA393" s="549"/>
      <c r="BB393" s="549"/>
      <c r="BC393" s="549"/>
      <c r="BD393" s="540"/>
      <c r="BE393" s="540"/>
      <c r="BF393" s="540"/>
      <c r="BG393" s="540"/>
      <c r="BH393" s="13"/>
    </row>
    <row r="394" spans="1:60" ht="24.6" customHeight="1">
      <c r="A394" s="477"/>
      <c r="B394" s="456"/>
      <c r="C394" s="456"/>
      <c r="D394" s="456"/>
      <c r="E394" s="473"/>
      <c r="F394" s="489"/>
      <c r="G394" s="456"/>
      <c r="H394" s="470"/>
      <c r="I394" s="470"/>
      <c r="J394" s="456"/>
      <c r="K394" s="456"/>
      <c r="L394" s="456"/>
      <c r="M394" s="456"/>
      <c r="N394" s="462"/>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549"/>
      <c r="AU394" s="549"/>
      <c r="AV394" s="549"/>
      <c r="AW394" s="549"/>
      <c r="AX394" s="549"/>
      <c r="AY394" s="549"/>
      <c r="AZ394" s="549"/>
      <c r="BA394" s="549"/>
      <c r="BB394" s="549"/>
      <c r="BC394" s="549"/>
      <c r="BD394" s="540"/>
      <c r="BE394" s="540"/>
      <c r="BF394" s="540"/>
      <c r="BG394" s="540"/>
      <c r="BH394" s="551"/>
    </row>
    <row r="395" spans="1:60" ht="102" customHeight="1" thickBot="1">
      <c r="A395" s="478"/>
      <c r="B395" s="432"/>
      <c r="C395" s="432"/>
      <c r="D395" s="432"/>
      <c r="E395" s="474"/>
      <c r="F395" s="490"/>
      <c r="G395" s="432"/>
      <c r="H395" s="471"/>
      <c r="I395" s="471"/>
      <c r="J395" s="432"/>
      <c r="K395" s="432"/>
      <c r="L395" s="30" t="s">
        <v>45</v>
      </c>
      <c r="M395" s="30" t="s">
        <v>73</v>
      </c>
      <c r="N395" s="463"/>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16"/>
      <c r="AP395" s="16"/>
      <c r="AQ395" s="16"/>
      <c r="AR395" s="16"/>
      <c r="AS395" s="16"/>
      <c r="AT395" s="549"/>
      <c r="AU395" s="549"/>
      <c r="AV395" s="549"/>
      <c r="AW395" s="549"/>
      <c r="AX395" s="549"/>
      <c r="AY395" s="549"/>
      <c r="AZ395" s="549"/>
      <c r="BA395" s="549"/>
      <c r="BB395" s="549"/>
      <c r="BC395" s="549"/>
      <c r="BD395" s="550"/>
      <c r="BE395" s="550"/>
      <c r="BF395" s="550"/>
      <c r="BG395" s="550"/>
      <c r="BH395" s="551"/>
    </row>
    <row r="396" spans="1:60" ht="16.5" thickBot="1">
      <c r="A396" s="36">
        <v>1</v>
      </c>
      <c r="B396" s="37">
        <v>2</v>
      </c>
      <c r="C396" s="435">
        <v>3</v>
      </c>
      <c r="D396" s="475"/>
      <c r="E396" s="94">
        <v>4</v>
      </c>
      <c r="F396" s="500">
        <v>5</v>
      </c>
      <c r="G396" s="435"/>
      <c r="H396" s="435">
        <v>6</v>
      </c>
      <c r="I396" s="435"/>
      <c r="J396" s="435">
        <v>7</v>
      </c>
      <c r="K396" s="435"/>
      <c r="L396" s="37">
        <v>8</v>
      </c>
      <c r="M396" s="37">
        <v>9</v>
      </c>
      <c r="N396" s="38">
        <v>10</v>
      </c>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540"/>
      <c r="AU396" s="540"/>
      <c r="AV396" s="540"/>
      <c r="AW396" s="540"/>
      <c r="AX396" s="540"/>
      <c r="AY396" s="540"/>
      <c r="AZ396" s="540"/>
      <c r="BA396" s="540"/>
      <c r="BB396" s="540"/>
      <c r="BC396" s="540"/>
      <c r="BD396" s="540"/>
      <c r="BE396" s="540"/>
      <c r="BF396" s="540"/>
      <c r="BG396" s="540"/>
      <c r="BH396" s="13"/>
    </row>
    <row r="397" spans="1:60" ht="15" customHeight="1">
      <c r="A397" s="85">
        <f>A65</f>
        <v>2210</v>
      </c>
      <c r="B397" s="291" t="str">
        <f>B92</f>
        <v>Предмети, матеріали, обладнання та інвентар</v>
      </c>
      <c r="C397" s="437">
        <f>F65</f>
        <v>65555</v>
      </c>
      <c r="D397" s="465"/>
      <c r="E397" s="294">
        <f>C65</f>
        <v>65555</v>
      </c>
      <c r="F397" s="436">
        <v>0</v>
      </c>
      <c r="G397" s="437"/>
      <c r="H397" s="436">
        <v>0</v>
      </c>
      <c r="I397" s="437"/>
      <c r="J397" s="436">
        <v>0</v>
      </c>
      <c r="K397" s="437"/>
      <c r="L397" s="292">
        <v>0</v>
      </c>
      <c r="M397" s="292">
        <v>0</v>
      </c>
      <c r="N397" s="293">
        <f>E397+H397</f>
        <v>65555</v>
      </c>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14"/>
      <c r="AU397" s="14"/>
      <c r="AV397" s="14"/>
      <c r="AW397" s="14"/>
      <c r="AX397" s="14"/>
      <c r="AY397" s="14"/>
      <c r="AZ397" s="14"/>
      <c r="BA397" s="14"/>
      <c r="BB397" s="14"/>
      <c r="BC397" s="14"/>
      <c r="BD397" s="14"/>
      <c r="BE397" s="14"/>
      <c r="BF397" s="14"/>
      <c r="BG397" s="14"/>
      <c r="BH397" s="13"/>
    </row>
    <row r="398" spans="1:60" ht="15" customHeight="1">
      <c r="A398" s="85">
        <f>A66</f>
        <v>2240</v>
      </c>
      <c r="B398" s="291" t="str">
        <f>B93</f>
        <v>Оплата послуг (крім комунальних)</v>
      </c>
      <c r="C398" s="455">
        <v>11057</v>
      </c>
      <c r="D398" s="464"/>
      <c r="E398" s="151">
        <f>C66</f>
        <v>11042</v>
      </c>
      <c r="F398" s="454">
        <v>0</v>
      </c>
      <c r="G398" s="455"/>
      <c r="H398" s="454">
        <v>0</v>
      </c>
      <c r="I398" s="455"/>
      <c r="J398" s="454">
        <v>0</v>
      </c>
      <c r="K398" s="455"/>
      <c r="L398" s="111">
        <v>0</v>
      </c>
      <c r="M398" s="111">
        <v>0</v>
      </c>
      <c r="N398" s="293">
        <f>E398+H398</f>
        <v>11042</v>
      </c>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14"/>
      <c r="AU398" s="14"/>
      <c r="AV398" s="14"/>
      <c r="AW398" s="14"/>
      <c r="AX398" s="14"/>
      <c r="AY398" s="14"/>
      <c r="AZ398" s="14"/>
      <c r="BA398" s="14"/>
      <c r="BB398" s="14"/>
      <c r="BC398" s="14"/>
      <c r="BD398" s="14"/>
      <c r="BE398" s="14"/>
      <c r="BF398" s="14"/>
      <c r="BG398" s="14"/>
      <c r="BH398" s="13"/>
    </row>
    <row r="399" spans="1:60" ht="15" customHeight="1">
      <c r="A399" s="85">
        <f>A67</f>
        <v>2730</v>
      </c>
      <c r="B399" s="291" t="str">
        <f>B94</f>
        <v>Інші виплати населенню</v>
      </c>
      <c r="C399" s="455">
        <v>325186</v>
      </c>
      <c r="D399" s="464"/>
      <c r="E399" s="151">
        <f>C67</f>
        <v>325185</v>
      </c>
      <c r="F399" s="454">
        <v>0</v>
      </c>
      <c r="G399" s="455"/>
      <c r="H399" s="454">
        <v>0</v>
      </c>
      <c r="I399" s="455"/>
      <c r="J399" s="454">
        <v>0</v>
      </c>
      <c r="K399" s="455"/>
      <c r="L399" s="111">
        <v>0</v>
      </c>
      <c r="M399" s="111">
        <v>0</v>
      </c>
      <c r="N399" s="293">
        <f>E399+H399</f>
        <v>325185</v>
      </c>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14"/>
      <c r="AU399" s="14"/>
      <c r="AV399" s="14"/>
      <c r="AW399" s="14"/>
      <c r="AX399" s="14"/>
      <c r="AY399" s="14"/>
      <c r="AZ399" s="14"/>
      <c r="BA399" s="14"/>
      <c r="BB399" s="14"/>
      <c r="BC399" s="14"/>
      <c r="BD399" s="14"/>
      <c r="BE399" s="14"/>
      <c r="BF399" s="14"/>
      <c r="BG399" s="14"/>
      <c r="BH399" s="13"/>
    </row>
    <row r="400" spans="1:60" ht="15" customHeight="1" thickBot="1">
      <c r="A400" s="298">
        <v>2800</v>
      </c>
      <c r="B400" s="299" t="str">
        <f>B68</f>
        <v>Інші поточні видатки</v>
      </c>
      <c r="C400" s="455">
        <f>F68</f>
        <v>0</v>
      </c>
      <c r="D400" s="464"/>
      <c r="E400" s="296">
        <v>0</v>
      </c>
      <c r="F400" s="495">
        <v>0</v>
      </c>
      <c r="G400" s="495"/>
      <c r="H400" s="495">
        <v>0</v>
      </c>
      <c r="I400" s="495"/>
      <c r="J400" s="495">
        <v>0</v>
      </c>
      <c r="K400" s="495"/>
      <c r="L400" s="296">
        <v>0</v>
      </c>
      <c r="M400" s="296">
        <v>0</v>
      </c>
      <c r="N400" s="300">
        <v>0</v>
      </c>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540"/>
      <c r="AU400" s="540"/>
      <c r="AV400" s="540"/>
      <c r="AW400" s="540"/>
      <c r="AX400" s="540"/>
      <c r="AY400" s="540"/>
      <c r="AZ400" s="540"/>
      <c r="BA400" s="540"/>
      <c r="BB400" s="540"/>
      <c r="BC400" s="540"/>
      <c r="BD400" s="540"/>
      <c r="BE400" s="540"/>
      <c r="BF400" s="540"/>
      <c r="BG400" s="540"/>
      <c r="BH400" s="13"/>
    </row>
    <row r="401" spans="1:60" ht="15" customHeight="1" thickBot="1">
      <c r="A401" s="163"/>
      <c r="B401" s="301" t="s">
        <v>50</v>
      </c>
      <c r="C401" s="460">
        <f>SUM(C397:C400)</f>
        <v>401798</v>
      </c>
      <c r="D401" s="461"/>
      <c r="E401" s="302">
        <f>E397+E398+E399</f>
        <v>401782</v>
      </c>
      <c r="F401" s="467">
        <f>F397+F398+F399</f>
        <v>0</v>
      </c>
      <c r="G401" s="468"/>
      <c r="H401" s="467">
        <f>H397+H398+H399</f>
        <v>0</v>
      </c>
      <c r="I401" s="468"/>
      <c r="J401" s="467">
        <f>J397+J398+J399</f>
        <v>0</v>
      </c>
      <c r="K401" s="468"/>
      <c r="L401" s="303">
        <v>0</v>
      </c>
      <c r="M401" s="303">
        <v>0</v>
      </c>
      <c r="N401" s="304">
        <f>N397+N398+N399</f>
        <v>401782</v>
      </c>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540"/>
      <c r="AU401" s="540"/>
      <c r="AV401" s="540"/>
      <c r="AW401" s="540"/>
      <c r="AX401" s="540"/>
      <c r="AY401" s="540"/>
      <c r="AZ401" s="540"/>
      <c r="BA401" s="540"/>
      <c r="BB401" s="540"/>
      <c r="BC401" s="540"/>
      <c r="BD401" s="540"/>
      <c r="BE401" s="540"/>
      <c r="BF401" s="540"/>
      <c r="BG401" s="540"/>
      <c r="BH401" s="13"/>
    </row>
    <row r="402" spans="1:60" ht="23.25" customHeight="1">
      <c r="A402" s="14"/>
      <c r="B402" s="7"/>
      <c r="C402" s="14"/>
      <c r="D402" s="14"/>
      <c r="E402" s="7"/>
      <c r="F402" s="14"/>
      <c r="G402" s="14"/>
      <c r="H402" s="25"/>
      <c r="I402" s="25"/>
      <c r="J402" s="14"/>
      <c r="K402" s="14"/>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14"/>
      <c r="AU402" s="14"/>
      <c r="AV402" s="14"/>
      <c r="AW402" s="14"/>
      <c r="AX402" s="14"/>
      <c r="AY402" s="14"/>
      <c r="AZ402" s="14"/>
      <c r="BA402" s="14"/>
      <c r="BB402" s="14"/>
      <c r="BC402" s="14"/>
      <c r="BD402" s="14"/>
      <c r="BE402" s="14"/>
      <c r="BF402" s="14"/>
      <c r="BG402" s="14"/>
      <c r="BH402" s="13"/>
    </row>
    <row r="403" spans="1:60" ht="16.5" customHeight="1">
      <c r="A403" s="413" t="s">
        <v>238</v>
      </c>
      <c r="B403" s="413"/>
      <c r="C403" s="413"/>
      <c r="D403" s="413"/>
      <c r="E403" s="413"/>
      <c r="F403" s="413"/>
      <c r="G403" s="413"/>
      <c r="H403" s="413"/>
      <c r="I403" s="413"/>
      <c r="J403" s="413"/>
      <c r="K403" s="413"/>
      <c r="L403" s="413"/>
      <c r="M403" s="413"/>
      <c r="N403" s="413"/>
      <c r="O403" s="413"/>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548"/>
    </row>
    <row r="404" spans="1:60" ht="14.25" customHeight="1" thickBot="1">
      <c r="A404" s="15"/>
      <c r="B404" s="1"/>
      <c r="C404" s="1"/>
      <c r="D404" s="1"/>
      <c r="E404" s="1"/>
      <c r="F404" s="1"/>
      <c r="G404" s="1"/>
      <c r="H404" s="1"/>
      <c r="I404" s="1"/>
      <c r="J404" s="1"/>
      <c r="K404" s="1"/>
      <c r="L404" s="1"/>
      <c r="M404" s="416" t="s">
        <v>77</v>
      </c>
      <c r="N404" s="416"/>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548"/>
    </row>
    <row r="405" spans="1:60" ht="16.5" customHeight="1">
      <c r="A405" s="476" t="s">
        <v>76</v>
      </c>
      <c r="B405" s="431" t="s">
        <v>4</v>
      </c>
      <c r="C405" s="431"/>
      <c r="D405" s="430" t="s">
        <v>39</v>
      </c>
      <c r="E405" s="431"/>
      <c r="F405" s="431"/>
      <c r="G405" s="431"/>
      <c r="H405" s="431"/>
      <c r="I405" s="430" t="s">
        <v>41</v>
      </c>
      <c r="J405" s="431"/>
      <c r="K405" s="431"/>
      <c r="L405" s="431"/>
      <c r="M405" s="431"/>
      <c r="N405" s="45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540"/>
      <c r="AN405" s="540"/>
      <c r="AO405" s="540"/>
      <c r="AP405" s="540"/>
      <c r="AQ405" s="540"/>
      <c r="AR405" s="540"/>
      <c r="AS405" s="540"/>
      <c r="AT405" s="540"/>
      <c r="AU405" s="540"/>
      <c r="AV405" s="540"/>
      <c r="AW405" s="540"/>
      <c r="AX405" s="540"/>
      <c r="AY405" s="540"/>
      <c r="AZ405" s="540"/>
      <c r="BA405" s="540"/>
      <c r="BB405" s="540"/>
      <c r="BC405" s="540"/>
      <c r="BD405" s="540"/>
      <c r="BE405" s="540"/>
      <c r="BF405" s="540"/>
      <c r="BG405" s="551"/>
      <c r="BH405" s="551"/>
    </row>
    <row r="406" spans="1:60" ht="62.25" customHeight="1">
      <c r="A406" s="477"/>
      <c r="B406" s="456"/>
      <c r="C406" s="456"/>
      <c r="D406" s="446" t="s">
        <v>29</v>
      </c>
      <c r="E406" s="530" t="s">
        <v>181</v>
      </c>
      <c r="F406" s="456" t="s">
        <v>30</v>
      </c>
      <c r="G406" s="456"/>
      <c r="H406" s="26" t="s">
        <v>31</v>
      </c>
      <c r="I406" s="446" t="s">
        <v>32</v>
      </c>
      <c r="J406" s="200" t="s">
        <v>182</v>
      </c>
      <c r="K406" s="456" t="s">
        <v>30</v>
      </c>
      <c r="L406" s="456"/>
      <c r="M406" s="470" t="s">
        <v>239</v>
      </c>
      <c r="N406" s="462"/>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551"/>
      <c r="BH406" s="551"/>
    </row>
    <row r="407" spans="1:60" ht="22.5" customHeight="1">
      <c r="A407" s="477"/>
      <c r="B407" s="456"/>
      <c r="C407" s="456"/>
      <c r="D407" s="528"/>
      <c r="E407" s="528"/>
      <c r="F407" s="446" t="s">
        <v>20</v>
      </c>
      <c r="G407" s="446" t="s">
        <v>21</v>
      </c>
      <c r="H407" s="446" t="s">
        <v>78</v>
      </c>
      <c r="I407" s="493"/>
      <c r="J407" s="446" t="s">
        <v>79</v>
      </c>
      <c r="K407" s="446" t="s">
        <v>20</v>
      </c>
      <c r="L407" s="446" t="s">
        <v>21</v>
      </c>
      <c r="M407" s="456"/>
      <c r="N407" s="462"/>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551"/>
      <c r="BH407" s="551"/>
    </row>
    <row r="408" spans="1:60" ht="45" customHeight="1" thickBot="1">
      <c r="A408" s="478"/>
      <c r="B408" s="432"/>
      <c r="C408" s="432"/>
      <c r="D408" s="447"/>
      <c r="E408" s="447"/>
      <c r="F408" s="447"/>
      <c r="G408" s="447" t="s">
        <v>28</v>
      </c>
      <c r="H408" s="459"/>
      <c r="I408" s="459"/>
      <c r="J408" s="459"/>
      <c r="K408" s="447"/>
      <c r="L408" s="447" t="s">
        <v>28</v>
      </c>
      <c r="M408" s="432"/>
      <c r="N408" s="463"/>
      <c r="O408" s="7"/>
      <c r="P408" s="7"/>
      <c r="Q408" s="7"/>
      <c r="R408" s="7"/>
      <c r="S408" s="7"/>
      <c r="T408" s="7"/>
      <c r="U408" s="7"/>
      <c r="V408" s="7"/>
      <c r="W408" s="7"/>
      <c r="X408" s="7"/>
      <c r="Y408" s="7"/>
      <c r="Z408" s="7"/>
      <c r="AA408" s="7"/>
      <c r="AB408" s="7"/>
      <c r="AC408" s="7"/>
      <c r="AD408" s="7"/>
      <c r="AE408" s="7"/>
      <c r="AF408" s="7"/>
      <c r="AG408" s="7"/>
      <c r="AH408" s="16"/>
      <c r="AI408" s="16"/>
      <c r="AJ408" s="16"/>
      <c r="AK408" s="16"/>
      <c r="AL408" s="16"/>
      <c r="AM408" s="7"/>
      <c r="AN408" s="7"/>
      <c r="AO408" s="7"/>
      <c r="AP408" s="7"/>
      <c r="AQ408" s="7"/>
      <c r="AR408" s="16"/>
      <c r="AS408" s="16"/>
      <c r="AT408" s="16"/>
      <c r="AU408" s="16"/>
      <c r="AV408" s="16"/>
      <c r="AW408" s="7"/>
      <c r="AX408" s="7"/>
      <c r="AY408" s="7"/>
      <c r="AZ408" s="7"/>
      <c r="BA408" s="7"/>
      <c r="BB408" s="7"/>
      <c r="BC408" s="7"/>
      <c r="BD408" s="7"/>
      <c r="BE408" s="16"/>
      <c r="BF408" s="16"/>
      <c r="BG408" s="551"/>
      <c r="BH408" s="551"/>
    </row>
    <row r="409" spans="1:60" ht="16.5" thickBot="1">
      <c r="A409" s="36">
        <v>1</v>
      </c>
      <c r="B409" s="435">
        <v>2</v>
      </c>
      <c r="C409" s="435"/>
      <c r="D409" s="37">
        <v>3</v>
      </c>
      <c r="E409" s="37">
        <v>4</v>
      </c>
      <c r="F409" s="37">
        <v>5</v>
      </c>
      <c r="G409" s="37">
        <v>6</v>
      </c>
      <c r="H409" s="37">
        <v>7</v>
      </c>
      <c r="I409" s="37">
        <v>8</v>
      </c>
      <c r="J409" s="37">
        <v>9</v>
      </c>
      <c r="K409" s="37">
        <v>10</v>
      </c>
      <c r="L409" s="37">
        <v>11</v>
      </c>
      <c r="M409" s="435">
        <v>12</v>
      </c>
      <c r="N409" s="494"/>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551"/>
      <c r="BH409" s="551"/>
    </row>
    <row r="410" spans="1:60" ht="23.25" customHeight="1">
      <c r="A410" s="298">
        <v>2210</v>
      </c>
      <c r="B410" s="532" t="s">
        <v>82</v>
      </c>
      <c r="C410" s="533"/>
      <c r="D410" s="296">
        <f>G65</f>
        <v>69743</v>
      </c>
      <c r="E410" s="297">
        <v>0</v>
      </c>
      <c r="F410" s="297">
        <v>0</v>
      </c>
      <c r="G410" s="297">
        <v>0</v>
      </c>
      <c r="H410" s="296">
        <f>D410-F410</f>
        <v>69743</v>
      </c>
      <c r="I410" s="296">
        <f>K65</f>
        <v>70805</v>
      </c>
      <c r="J410" s="297">
        <f>E410-F410-G410</f>
        <v>0</v>
      </c>
      <c r="K410" s="297">
        <v>0</v>
      </c>
      <c r="L410" s="297">
        <v>0</v>
      </c>
      <c r="M410" s="422">
        <f>I410-K410</f>
        <v>70805</v>
      </c>
      <c r="N410" s="423"/>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15"/>
      <c r="BH410" s="15"/>
    </row>
    <row r="411" spans="1:60" ht="23.25" customHeight="1">
      <c r="A411" s="298">
        <v>2240</v>
      </c>
      <c r="B411" s="420" t="s">
        <v>83</v>
      </c>
      <c r="C411" s="421"/>
      <c r="D411" s="296">
        <f>G66</f>
        <v>14754</v>
      </c>
      <c r="E411" s="297">
        <v>0</v>
      </c>
      <c r="F411" s="297">
        <v>0</v>
      </c>
      <c r="G411" s="297">
        <v>0</v>
      </c>
      <c r="H411" s="296">
        <f>D411-F411</f>
        <v>14754</v>
      </c>
      <c r="I411" s="296">
        <f>K66</f>
        <v>18297</v>
      </c>
      <c r="J411" s="297">
        <f>E411-F411-G411</f>
        <v>0</v>
      </c>
      <c r="K411" s="297">
        <v>0</v>
      </c>
      <c r="L411" s="297">
        <v>0</v>
      </c>
      <c r="M411" s="422">
        <f>I411-K411</f>
        <v>18297</v>
      </c>
      <c r="N411" s="423"/>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15"/>
      <c r="BH411" s="15"/>
    </row>
    <row r="412" spans="1:60" ht="23.25" customHeight="1">
      <c r="A412" s="298">
        <v>2730</v>
      </c>
      <c r="B412" s="420" t="s">
        <v>84</v>
      </c>
      <c r="C412" s="421"/>
      <c r="D412" s="296">
        <f>G67</f>
        <v>530677</v>
      </c>
      <c r="E412" s="297">
        <v>0</v>
      </c>
      <c r="F412" s="297">
        <v>0</v>
      </c>
      <c r="G412" s="297">
        <v>0</v>
      </c>
      <c r="H412" s="296">
        <f>D412-F412</f>
        <v>530677</v>
      </c>
      <c r="I412" s="296">
        <f>K67</f>
        <v>540131</v>
      </c>
      <c r="J412" s="297">
        <f>E412-F412-G412</f>
        <v>0</v>
      </c>
      <c r="K412" s="297">
        <v>0</v>
      </c>
      <c r="L412" s="297">
        <v>0</v>
      </c>
      <c r="M412" s="422">
        <f>I412-K412</f>
        <v>540131</v>
      </c>
      <c r="N412" s="423"/>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15"/>
      <c r="BH412" s="15"/>
    </row>
    <row r="413" spans="1:60" ht="21.75" customHeight="1" thickBot="1">
      <c r="A413" s="298">
        <v>2800</v>
      </c>
      <c r="B413" s="414" t="s">
        <v>226</v>
      </c>
      <c r="C413" s="415"/>
      <c r="D413" s="296">
        <f>G68</f>
        <v>3872</v>
      </c>
      <c r="E413" s="297">
        <v>0</v>
      </c>
      <c r="F413" s="297">
        <v>0</v>
      </c>
      <c r="G413" s="297">
        <v>0</v>
      </c>
      <c r="H413" s="296">
        <f>D413-F413</f>
        <v>3872</v>
      </c>
      <c r="I413" s="296">
        <f>K68</f>
        <v>0</v>
      </c>
      <c r="J413" s="297">
        <v>0</v>
      </c>
      <c r="K413" s="297">
        <v>0</v>
      </c>
      <c r="L413" s="297">
        <v>0</v>
      </c>
      <c r="M413" s="422">
        <f>I413-K413</f>
        <v>0</v>
      </c>
      <c r="N413" s="423"/>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15"/>
      <c r="BH413" s="15"/>
    </row>
    <row r="414" spans="1:60" ht="16.5" thickBot="1">
      <c r="A414" s="305"/>
      <c r="B414" s="509" t="s">
        <v>50</v>
      </c>
      <c r="C414" s="509"/>
      <c r="D414" s="303">
        <f t="shared" ref="D414:L414" si="13">D410+D411+D412+D413</f>
        <v>619046</v>
      </c>
      <c r="E414" s="303">
        <f t="shared" si="13"/>
        <v>0</v>
      </c>
      <c r="F414" s="303">
        <f t="shared" si="13"/>
        <v>0</v>
      </c>
      <c r="G414" s="303">
        <f t="shared" si="13"/>
        <v>0</v>
      </c>
      <c r="H414" s="303">
        <f t="shared" si="13"/>
        <v>619046</v>
      </c>
      <c r="I414" s="303">
        <f t="shared" si="13"/>
        <v>629233</v>
      </c>
      <c r="J414" s="303">
        <f t="shared" si="13"/>
        <v>0</v>
      </c>
      <c r="K414" s="303">
        <f t="shared" si="13"/>
        <v>0</v>
      </c>
      <c r="L414" s="303">
        <f t="shared" si="13"/>
        <v>0</v>
      </c>
      <c r="M414" s="460">
        <v>629233</v>
      </c>
      <c r="N414" s="50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551"/>
      <c r="BH414" s="551"/>
    </row>
    <row r="415" spans="1:60" ht="15" customHeight="1">
      <c r="A415" s="15"/>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548"/>
    </row>
    <row r="416" spans="1:60" ht="22.5" customHeight="1">
      <c r="A416" s="413" t="s">
        <v>240</v>
      </c>
      <c r="B416" s="413"/>
      <c r="C416" s="413"/>
      <c r="D416" s="413"/>
      <c r="E416" s="413"/>
      <c r="F416" s="413"/>
      <c r="G416" s="413"/>
      <c r="H416" s="413"/>
      <c r="I416" s="413"/>
      <c r="J416" s="413"/>
      <c r="K416" s="413"/>
      <c r="L416" s="413"/>
      <c r="M416" s="413"/>
      <c r="N416" s="413"/>
      <c r="O416" s="413"/>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548"/>
    </row>
    <row r="417" spans="1:65" ht="23.25" customHeight="1" thickBot="1">
      <c r="A417" s="15"/>
      <c r="C417" s="1"/>
      <c r="D417" s="1"/>
      <c r="E417" s="1"/>
      <c r="F417" s="1"/>
      <c r="G417" s="1"/>
      <c r="H417" s="1"/>
      <c r="I417" s="1"/>
      <c r="J417" s="1"/>
      <c r="K417" s="1"/>
      <c r="L417" s="1"/>
      <c r="M417" s="416" t="s">
        <v>77</v>
      </c>
      <c r="N417" s="416"/>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548"/>
    </row>
    <row r="418" spans="1:65" ht="61.9" customHeight="1">
      <c r="A418" s="476" t="s">
        <v>76</v>
      </c>
      <c r="B418" s="431" t="s">
        <v>4</v>
      </c>
      <c r="C418" s="506" t="s">
        <v>25</v>
      </c>
      <c r="D418" s="431" t="s">
        <v>26</v>
      </c>
      <c r="E418" s="430" t="s">
        <v>183</v>
      </c>
      <c r="F418" s="431"/>
      <c r="G418" s="430" t="s">
        <v>241</v>
      </c>
      <c r="H418" s="431"/>
      <c r="I418" s="430" t="s">
        <v>242</v>
      </c>
      <c r="J418" s="431"/>
      <c r="K418" s="431" t="s">
        <v>37</v>
      </c>
      <c r="L418" s="431"/>
      <c r="M418" s="431" t="s">
        <v>38</v>
      </c>
      <c r="N418" s="45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row>
    <row r="419" spans="1:65" ht="57.75" customHeight="1" thickBot="1">
      <c r="A419" s="478"/>
      <c r="B419" s="432"/>
      <c r="C419" s="447"/>
      <c r="D419" s="432"/>
      <c r="E419" s="432"/>
      <c r="F419" s="432"/>
      <c r="G419" s="432"/>
      <c r="H419" s="432"/>
      <c r="I419" s="432"/>
      <c r="J419" s="432"/>
      <c r="K419" s="432"/>
      <c r="L419" s="432"/>
      <c r="M419" s="432"/>
      <c r="N419" s="463"/>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row>
    <row r="420" spans="1:65">
      <c r="A420" s="48">
        <v>1</v>
      </c>
      <c r="B420" s="49">
        <v>2</v>
      </c>
      <c r="C420" s="49">
        <v>3</v>
      </c>
      <c r="D420" s="49">
        <v>4</v>
      </c>
      <c r="E420" s="492">
        <v>5</v>
      </c>
      <c r="F420" s="492"/>
      <c r="G420" s="492">
        <v>6</v>
      </c>
      <c r="H420" s="492"/>
      <c r="I420" s="492">
        <v>7</v>
      </c>
      <c r="J420" s="492"/>
      <c r="K420" s="492">
        <v>8</v>
      </c>
      <c r="L420" s="492"/>
      <c r="M420" s="492">
        <v>9</v>
      </c>
      <c r="N420" s="508"/>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row>
    <row r="421" spans="1:65" ht="19.5" customHeight="1">
      <c r="A421" s="115">
        <v>2210</v>
      </c>
      <c r="B421" s="295" t="s">
        <v>82</v>
      </c>
      <c r="C421" s="345">
        <f>C397</f>
        <v>65555</v>
      </c>
      <c r="D421" s="296">
        <f>E397</f>
        <v>65555</v>
      </c>
      <c r="E421" s="427">
        <v>0</v>
      </c>
      <c r="F421" s="428"/>
      <c r="G421" s="427">
        <v>0</v>
      </c>
      <c r="H421" s="428"/>
      <c r="I421" s="427">
        <v>0</v>
      </c>
      <c r="J421" s="428"/>
      <c r="K421" s="427">
        <v>0</v>
      </c>
      <c r="L421" s="428"/>
      <c r="M421" s="427">
        <v>0</v>
      </c>
      <c r="N421" s="423"/>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row>
    <row r="422" spans="1:65" ht="19.5" customHeight="1">
      <c r="A422" s="115">
        <v>2240</v>
      </c>
      <c r="B422" s="295" t="s">
        <v>83</v>
      </c>
      <c r="C422" s="345">
        <f>C398</f>
        <v>11057</v>
      </c>
      <c r="D422" s="296">
        <f>E398</f>
        <v>11042</v>
      </c>
      <c r="E422" s="427">
        <v>0</v>
      </c>
      <c r="F422" s="428"/>
      <c r="G422" s="427">
        <v>0</v>
      </c>
      <c r="H422" s="428"/>
      <c r="I422" s="427">
        <v>0</v>
      </c>
      <c r="J422" s="428"/>
      <c r="K422" s="427">
        <v>0</v>
      </c>
      <c r="L422" s="428"/>
      <c r="M422" s="427">
        <v>0</v>
      </c>
      <c r="N422" s="423"/>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row>
    <row r="423" spans="1:65" ht="30.75" customHeight="1">
      <c r="A423" s="115">
        <v>2730</v>
      </c>
      <c r="B423" s="295" t="s">
        <v>84</v>
      </c>
      <c r="C423" s="345">
        <f>C399</f>
        <v>325186</v>
      </c>
      <c r="D423" s="118">
        <f>E399</f>
        <v>325185</v>
      </c>
      <c r="E423" s="418">
        <v>0</v>
      </c>
      <c r="F423" s="418"/>
      <c r="G423" s="418">
        <v>0</v>
      </c>
      <c r="H423" s="418"/>
      <c r="I423" s="418">
        <v>0</v>
      </c>
      <c r="J423" s="418"/>
      <c r="K423" s="418">
        <v>0</v>
      </c>
      <c r="L423" s="418"/>
      <c r="M423" s="418">
        <v>0</v>
      </c>
      <c r="N423" s="502"/>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row>
    <row r="424" spans="1:65" ht="30.75" customHeight="1" thickBot="1">
      <c r="A424" s="297">
        <v>2800</v>
      </c>
      <c r="B424" s="295" t="s">
        <v>226</v>
      </c>
      <c r="C424" s="318">
        <v>0</v>
      </c>
      <c r="D424" s="296">
        <v>0</v>
      </c>
      <c r="E424" s="424">
        <v>0</v>
      </c>
      <c r="F424" s="425"/>
      <c r="G424" s="424">
        <v>0</v>
      </c>
      <c r="H424" s="425"/>
      <c r="I424" s="424">
        <v>0</v>
      </c>
      <c r="J424" s="425"/>
      <c r="K424" s="424">
        <v>0</v>
      </c>
      <c r="L424" s="425"/>
      <c r="M424" s="424">
        <v>0</v>
      </c>
      <c r="N424" s="426"/>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row>
    <row r="425" spans="1:65" ht="20.25" customHeight="1" thickBot="1">
      <c r="A425" s="163"/>
      <c r="B425" s="301" t="s">
        <v>50</v>
      </c>
      <c r="C425" s="303">
        <f>C421+C422+C423</f>
        <v>401798</v>
      </c>
      <c r="D425" s="303">
        <f>D421+D422+D423</f>
        <v>401782</v>
      </c>
      <c r="E425" s="419">
        <f>E421+E422+E423</f>
        <v>0</v>
      </c>
      <c r="F425" s="419"/>
      <c r="G425" s="419">
        <f>G421+G422+G423</f>
        <v>0</v>
      </c>
      <c r="H425" s="419"/>
      <c r="I425" s="419">
        <f>I421+I422+I423</f>
        <v>0</v>
      </c>
      <c r="J425" s="419"/>
      <c r="K425" s="419">
        <f>K421+K422+K423</f>
        <v>0</v>
      </c>
      <c r="L425" s="419"/>
      <c r="M425" s="419">
        <f>M421+M422+M423</f>
        <v>0</v>
      </c>
      <c r="N425" s="501"/>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9"/>
      <c r="BJ425" s="9"/>
      <c r="BK425" s="9"/>
      <c r="BL425" s="9"/>
      <c r="BM425" s="9"/>
    </row>
    <row r="426" spans="1:65">
      <c r="A426" s="14"/>
      <c r="B426" s="7"/>
      <c r="C426" s="7"/>
      <c r="D426" s="7"/>
      <c r="E426" s="14"/>
      <c r="F426" s="14"/>
      <c r="G426" s="14"/>
      <c r="H426" s="14"/>
      <c r="I426" s="14"/>
      <c r="J426" s="14"/>
      <c r="K426" s="14"/>
      <c r="L426" s="14"/>
      <c r="M426" s="14"/>
      <c r="N426" s="14"/>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9"/>
      <c r="BJ426" s="9"/>
      <c r="BK426" s="9"/>
      <c r="BL426" s="9"/>
      <c r="BM426" s="9"/>
    </row>
    <row r="427" spans="1:65" ht="31.5" customHeight="1">
      <c r="A427" s="413" t="s">
        <v>243</v>
      </c>
      <c r="B427" s="413"/>
      <c r="C427" s="413"/>
      <c r="D427" s="413"/>
      <c r="E427" s="413"/>
      <c r="F427" s="413"/>
      <c r="G427" s="413"/>
      <c r="H427" s="413"/>
      <c r="I427" s="413"/>
      <c r="J427" s="413"/>
      <c r="K427" s="413"/>
      <c r="L427" s="413"/>
      <c r="M427" s="413"/>
      <c r="N427" s="413"/>
    </row>
    <row r="428" spans="1:65" ht="15" customHeight="1">
      <c r="A428" s="413" t="s">
        <v>33</v>
      </c>
      <c r="B428" s="413"/>
      <c r="C428" s="413"/>
      <c r="D428" s="413"/>
      <c r="E428" s="413"/>
      <c r="F428" s="413"/>
      <c r="G428" s="413"/>
      <c r="H428" s="413"/>
      <c r="I428" s="413"/>
      <c r="J428" s="413"/>
      <c r="K428" s="413"/>
      <c r="L428" s="413"/>
      <c r="M428" s="413"/>
      <c r="N428" s="413"/>
    </row>
    <row r="429" spans="1:65" ht="15" customHeight="1">
      <c r="A429" s="13"/>
      <c r="B429" s="417"/>
      <c r="C429" s="417"/>
      <c r="D429" s="417"/>
      <c r="E429" s="417"/>
      <c r="F429" s="417"/>
      <c r="G429" s="417"/>
      <c r="H429" s="417"/>
      <c r="I429" s="417"/>
      <c r="J429" s="417"/>
      <c r="K429" s="13"/>
    </row>
    <row r="430" spans="1:65" ht="42" customHeight="1">
      <c r="A430" s="413" t="s">
        <v>244</v>
      </c>
      <c r="B430" s="413"/>
      <c r="C430" s="413"/>
      <c r="D430" s="413"/>
      <c r="E430" s="413"/>
      <c r="F430" s="413"/>
      <c r="G430" s="413"/>
      <c r="H430" s="413"/>
      <c r="I430" s="413"/>
      <c r="J430" s="413"/>
      <c r="K430" s="413"/>
      <c r="L430" s="413"/>
      <c r="M430" s="413"/>
      <c r="N430" s="413"/>
    </row>
    <row r="431" spans="1:65" ht="15.75">
      <c r="A431" s="11"/>
      <c r="B431" s="11"/>
      <c r="C431" s="11"/>
      <c r="D431" s="11"/>
      <c r="E431" s="11"/>
      <c r="F431" s="11"/>
      <c r="G431" s="11"/>
      <c r="H431" s="11"/>
      <c r="I431" s="11"/>
      <c r="J431" s="11"/>
      <c r="K431" s="11"/>
      <c r="L431" s="11"/>
      <c r="M431" s="11"/>
      <c r="N431" s="11"/>
    </row>
    <row r="432" spans="1:65" ht="15.75">
      <c r="A432" s="13"/>
      <c r="B432" s="505"/>
      <c r="C432" s="505"/>
      <c r="D432" s="505"/>
      <c r="E432" s="505"/>
      <c r="F432" s="505"/>
      <c r="G432" s="505"/>
      <c r="H432" s="505"/>
      <c r="I432" s="505"/>
      <c r="J432" s="505"/>
      <c r="K432" s="13"/>
    </row>
    <row r="433" spans="1:9" ht="15.75" customHeight="1">
      <c r="A433" s="411" t="s">
        <v>155</v>
      </c>
      <c r="B433" s="411"/>
      <c r="C433" s="8"/>
      <c r="D433" s="74"/>
      <c r="E433" s="74"/>
      <c r="F433" s="75"/>
      <c r="G433" s="75"/>
      <c r="H433" s="504" t="s">
        <v>195</v>
      </c>
      <c r="I433" s="504"/>
    </row>
    <row r="434" spans="1:9" ht="15.75" customHeight="1">
      <c r="A434" s="411"/>
      <c r="B434" s="411"/>
      <c r="C434" s="76"/>
      <c r="D434" s="503" t="s">
        <v>34</v>
      </c>
      <c r="E434" s="503"/>
      <c r="F434" s="75"/>
      <c r="G434" s="76"/>
      <c r="H434" s="503" t="s">
        <v>194</v>
      </c>
      <c r="I434" s="503"/>
    </row>
    <row r="435" spans="1:9" ht="15.75" customHeight="1">
      <c r="A435" s="412" t="s">
        <v>80</v>
      </c>
      <c r="B435" s="412"/>
      <c r="C435" s="72"/>
      <c r="D435" s="72"/>
      <c r="E435" s="75"/>
      <c r="F435" s="75"/>
      <c r="G435" s="72"/>
      <c r="H435" s="77"/>
      <c r="I435" s="9"/>
    </row>
    <row r="436" spans="1:9" ht="15.75" customHeight="1">
      <c r="A436" s="73"/>
      <c r="B436" s="73"/>
      <c r="C436" s="72"/>
      <c r="D436" s="72"/>
      <c r="E436" s="75"/>
      <c r="F436" s="75"/>
      <c r="G436" s="72"/>
      <c r="H436" s="72"/>
    </row>
    <row r="437" spans="1:9" ht="15.75" customHeight="1">
      <c r="A437" s="73"/>
      <c r="B437" s="73"/>
      <c r="C437" s="72"/>
      <c r="D437" s="72"/>
      <c r="E437" s="75"/>
      <c r="F437" s="75"/>
      <c r="G437" s="72"/>
      <c r="H437" s="72"/>
    </row>
    <row r="438" spans="1:9" ht="15.75" customHeight="1">
      <c r="A438" s="73"/>
      <c r="B438" s="73"/>
      <c r="C438" s="72"/>
      <c r="D438" s="72"/>
      <c r="E438" s="75"/>
      <c r="F438" s="75"/>
      <c r="G438" s="72"/>
      <c r="H438" s="72"/>
    </row>
    <row r="439" spans="1:9" ht="15.75" customHeight="1">
      <c r="A439" s="411" t="s">
        <v>154</v>
      </c>
      <c r="B439" s="411"/>
      <c r="C439" s="8"/>
      <c r="D439" s="74"/>
      <c r="E439" s="74"/>
      <c r="F439" s="75"/>
      <c r="G439" s="75"/>
      <c r="H439" s="504" t="s">
        <v>196</v>
      </c>
      <c r="I439" s="504"/>
    </row>
    <row r="440" spans="1:9" ht="15.75" customHeight="1">
      <c r="A440" s="411"/>
      <c r="B440" s="411"/>
      <c r="C440" s="76"/>
      <c r="D440" s="503" t="s">
        <v>34</v>
      </c>
      <c r="E440" s="503"/>
      <c r="F440" s="75"/>
      <c r="G440" s="76"/>
      <c r="H440" s="503" t="s">
        <v>194</v>
      </c>
      <c r="I440" s="503"/>
    </row>
    <row r="441" spans="1:9" ht="23.25" customHeight="1"/>
  </sheetData>
  <mergeCells count="673">
    <mergeCell ref="A384:M384"/>
    <mergeCell ref="A385:M385"/>
    <mergeCell ref="A386:M386"/>
    <mergeCell ref="A387:M387"/>
    <mergeCell ref="A388:M388"/>
    <mergeCell ref="D268:E268"/>
    <mergeCell ref="D278:E278"/>
    <mergeCell ref="D275:E275"/>
    <mergeCell ref="D279:E279"/>
    <mergeCell ref="D299:E299"/>
    <mergeCell ref="T204:U204"/>
    <mergeCell ref="D265:E265"/>
    <mergeCell ref="D244:E244"/>
    <mergeCell ref="D253:E253"/>
    <mergeCell ref="D254:E254"/>
    <mergeCell ref="D263:E263"/>
    <mergeCell ref="D255:E255"/>
    <mergeCell ref="D256:E256"/>
    <mergeCell ref="D225:E225"/>
    <mergeCell ref="D238:E239"/>
    <mergeCell ref="D218:E218"/>
    <mergeCell ref="D228:E228"/>
    <mergeCell ref="D229:E229"/>
    <mergeCell ref="D221:E221"/>
    <mergeCell ref="D230:E230"/>
    <mergeCell ref="D231:E231"/>
    <mergeCell ref="N15:O15"/>
    <mergeCell ref="N9:O9"/>
    <mergeCell ref="N10:O10"/>
    <mergeCell ref="N12:O12"/>
    <mergeCell ref="N13:O13"/>
    <mergeCell ref="D215:E215"/>
    <mergeCell ref="D186:E186"/>
    <mergeCell ref="D187:E187"/>
    <mergeCell ref="D213:E213"/>
    <mergeCell ref="D189:E189"/>
    <mergeCell ref="D246:E246"/>
    <mergeCell ref="D222:E222"/>
    <mergeCell ref="D227:E227"/>
    <mergeCell ref="D250:E250"/>
    <mergeCell ref="D249:E249"/>
    <mergeCell ref="D226:E226"/>
    <mergeCell ref="D241:E241"/>
    <mergeCell ref="D233:E233"/>
    <mergeCell ref="D234:E234"/>
    <mergeCell ref="D267:E267"/>
    <mergeCell ref="D285:E285"/>
    <mergeCell ref="D289:E289"/>
    <mergeCell ref="D294:E294"/>
    <mergeCell ref="D290:E290"/>
    <mergeCell ref="D291:E291"/>
    <mergeCell ref="D288:E288"/>
    <mergeCell ref="D283:E283"/>
    <mergeCell ref="D286:E286"/>
    <mergeCell ref="D287:E287"/>
    <mergeCell ref="D260:E260"/>
    <mergeCell ref="D284:E284"/>
    <mergeCell ref="D272:E272"/>
    <mergeCell ref="D273:E273"/>
    <mergeCell ref="D274:E274"/>
    <mergeCell ref="D277:E277"/>
    <mergeCell ref="D280:E280"/>
    <mergeCell ref="D261:E261"/>
    <mergeCell ref="D276:E276"/>
    <mergeCell ref="D271:E271"/>
    <mergeCell ref="D300:E300"/>
    <mergeCell ref="D282:E282"/>
    <mergeCell ref="D281:E281"/>
    <mergeCell ref="D298:E298"/>
    <mergeCell ref="D293:E293"/>
    <mergeCell ref="D292:E292"/>
    <mergeCell ref="D295:E295"/>
    <mergeCell ref="D296:E296"/>
    <mergeCell ref="D297:E297"/>
    <mergeCell ref="D258:E258"/>
    <mergeCell ref="D262:E262"/>
    <mergeCell ref="D270:E270"/>
    <mergeCell ref="D264:E264"/>
    <mergeCell ref="D266:E266"/>
    <mergeCell ref="D216:E216"/>
    <mergeCell ref="D217:E217"/>
    <mergeCell ref="D269:E269"/>
    <mergeCell ref="D259:E259"/>
    <mergeCell ref="D257:E257"/>
    <mergeCell ref="D252:E252"/>
    <mergeCell ref="D248:E248"/>
    <mergeCell ref="D207:E207"/>
    <mergeCell ref="D219:E219"/>
    <mergeCell ref="D220:E220"/>
    <mergeCell ref="D247:E247"/>
    <mergeCell ref="A236:N236"/>
    <mergeCell ref="D223:E223"/>
    <mergeCell ref="D242:E242"/>
    <mergeCell ref="D243:E243"/>
    <mergeCell ref="D212:E212"/>
    <mergeCell ref="D210:E210"/>
    <mergeCell ref="D211:E211"/>
    <mergeCell ref="D209:E209"/>
    <mergeCell ref="D205:E205"/>
    <mergeCell ref="D251:E251"/>
    <mergeCell ref="D245:E245"/>
    <mergeCell ref="D214:E214"/>
    <mergeCell ref="D240:E240"/>
    <mergeCell ref="D224:E224"/>
    <mergeCell ref="D202:E202"/>
    <mergeCell ref="D190:E190"/>
    <mergeCell ref="D195:E195"/>
    <mergeCell ref="D199:E199"/>
    <mergeCell ref="D192:E192"/>
    <mergeCell ref="D206:E206"/>
    <mergeCell ref="D204:E204"/>
    <mergeCell ref="D200:E200"/>
    <mergeCell ref="D201:E201"/>
    <mergeCell ref="D198:E198"/>
    <mergeCell ref="D197:E197"/>
    <mergeCell ref="D196:E196"/>
    <mergeCell ref="D194:E194"/>
    <mergeCell ref="D193:E193"/>
    <mergeCell ref="D182:E182"/>
    <mergeCell ref="D183:E183"/>
    <mergeCell ref="B136:D136"/>
    <mergeCell ref="D168:E168"/>
    <mergeCell ref="D178:E178"/>
    <mergeCell ref="D179:E179"/>
    <mergeCell ref="D180:E180"/>
    <mergeCell ref="D191:E191"/>
    <mergeCell ref="D185:E185"/>
    <mergeCell ref="D188:E188"/>
    <mergeCell ref="C149:C151"/>
    <mergeCell ref="B141:D141"/>
    <mergeCell ref="B142:D142"/>
    <mergeCell ref="B143:D143"/>
    <mergeCell ref="B138:D138"/>
    <mergeCell ref="A145:N145"/>
    <mergeCell ref="A110:N110"/>
    <mergeCell ref="M99:N99"/>
    <mergeCell ref="B149:B151"/>
    <mergeCell ref="F149:H149"/>
    <mergeCell ref="K150:K151"/>
    <mergeCell ref="M113:M114"/>
    <mergeCell ref="L113:L114"/>
    <mergeCell ref="I113:I114"/>
    <mergeCell ref="D113:D114"/>
    <mergeCell ref="C113:C114"/>
    <mergeCell ref="K88:N88"/>
    <mergeCell ref="H89:H90"/>
    <mergeCell ref="K89:K90"/>
    <mergeCell ref="I89:I90"/>
    <mergeCell ref="L89:L90"/>
    <mergeCell ref="G88:J88"/>
    <mergeCell ref="M34:M35"/>
    <mergeCell ref="C33:F33"/>
    <mergeCell ref="H34:H35"/>
    <mergeCell ref="B105:F105"/>
    <mergeCell ref="B104:F104"/>
    <mergeCell ref="B91:F91"/>
    <mergeCell ref="I75:I76"/>
    <mergeCell ref="D75:D76"/>
    <mergeCell ref="K34:K35"/>
    <mergeCell ref="L34:L35"/>
    <mergeCell ref="E34:E35"/>
    <mergeCell ref="G34:G35"/>
    <mergeCell ref="A22:N22"/>
    <mergeCell ref="A25:N25"/>
    <mergeCell ref="A27:N27"/>
    <mergeCell ref="A23:N23"/>
    <mergeCell ref="K33:N33"/>
    <mergeCell ref="A24:N24"/>
    <mergeCell ref="I34:I35"/>
    <mergeCell ref="A29:N29"/>
    <mergeCell ref="A21:N21"/>
    <mergeCell ref="A19:N19"/>
    <mergeCell ref="K74:N74"/>
    <mergeCell ref="B46:F48"/>
    <mergeCell ref="C34:C35"/>
    <mergeCell ref="A57:N57"/>
    <mergeCell ref="K47:K48"/>
    <mergeCell ref="L47:L48"/>
    <mergeCell ref="B50:F50"/>
    <mergeCell ref="G61:J61"/>
    <mergeCell ref="L325:L326"/>
    <mergeCell ref="W337:Y337"/>
    <mergeCell ref="L149:N149"/>
    <mergeCell ref="N150:N151"/>
    <mergeCell ref="A147:N147"/>
    <mergeCell ref="I150:I151"/>
    <mergeCell ref="J150:J151"/>
    <mergeCell ref="A149:A151"/>
    <mergeCell ref="D160:E160"/>
    <mergeCell ref="D163:E163"/>
    <mergeCell ref="F238:H238"/>
    <mergeCell ref="O337:P337"/>
    <mergeCell ref="M337:N337"/>
    <mergeCell ref="Z325:Z326"/>
    <mergeCell ref="I324:J324"/>
    <mergeCell ref="K324:L324"/>
    <mergeCell ref="I325:I326"/>
    <mergeCell ref="J325:J326"/>
    <mergeCell ref="V324:Y324"/>
    <mergeCell ref="R324:U324"/>
    <mergeCell ref="U337:V337"/>
    <mergeCell ref="S339:T339"/>
    <mergeCell ref="Q339:R339"/>
    <mergeCell ref="Q338:R338"/>
    <mergeCell ref="I149:K149"/>
    <mergeCell ref="H150:H151"/>
    <mergeCell ref="L150:L151"/>
    <mergeCell ref="M150:M151"/>
    <mergeCell ref="L338:L341"/>
    <mergeCell ref="I238:K238"/>
    <mergeCell ref="Z340:Z341"/>
    <mergeCell ref="O338:O341"/>
    <mergeCell ref="P338:P341"/>
    <mergeCell ref="W338:X338"/>
    <mergeCell ref="W339:X339"/>
    <mergeCell ref="Z338:Z339"/>
    <mergeCell ref="D155:E155"/>
    <mergeCell ref="A324:B326"/>
    <mergeCell ref="D181:E181"/>
    <mergeCell ref="D157:E157"/>
    <mergeCell ref="D170:E170"/>
    <mergeCell ref="D173:E173"/>
    <mergeCell ref="D312:E312"/>
    <mergeCell ref="D174:E174"/>
    <mergeCell ref="D177:E177"/>
    <mergeCell ref="D321:E321"/>
    <mergeCell ref="M60:N60"/>
    <mergeCell ref="M73:N73"/>
    <mergeCell ref="A72:N72"/>
    <mergeCell ref="B96:F96"/>
    <mergeCell ref="A334:B334"/>
    <mergeCell ref="M101:M102"/>
    <mergeCell ref="K75:K76"/>
    <mergeCell ref="G89:G90"/>
    <mergeCell ref="D159:E159"/>
    <mergeCell ref="M75:M76"/>
    <mergeCell ref="H47:H48"/>
    <mergeCell ref="A112:A114"/>
    <mergeCell ref="A74:A76"/>
    <mergeCell ref="H62:H63"/>
    <mergeCell ref="L237:M237"/>
    <mergeCell ref="B51:F51"/>
    <mergeCell ref="B53:F53"/>
    <mergeCell ref="M89:M90"/>
    <mergeCell ref="M62:M63"/>
    <mergeCell ref="B54:F54"/>
    <mergeCell ref="G46:J46"/>
    <mergeCell ref="I47:I48"/>
    <mergeCell ref="G75:G76"/>
    <mergeCell ref="L75:L76"/>
    <mergeCell ref="H75:H76"/>
    <mergeCell ref="I62:I63"/>
    <mergeCell ref="K46:N46"/>
    <mergeCell ref="M47:M48"/>
    <mergeCell ref="G47:G48"/>
    <mergeCell ref="L62:L63"/>
    <mergeCell ref="K323:L323"/>
    <mergeCell ref="K337:L337"/>
    <mergeCell ref="K325:K326"/>
    <mergeCell ref="B93:F93"/>
    <mergeCell ref="A86:N86"/>
    <mergeCell ref="M87:N87"/>
    <mergeCell ref="A98:N98"/>
    <mergeCell ref="D161:E161"/>
    <mergeCell ref="A331:B331"/>
    <mergeCell ref="A88:A90"/>
    <mergeCell ref="A61:A63"/>
    <mergeCell ref="D62:D63"/>
    <mergeCell ref="B74:B76"/>
    <mergeCell ref="B52:F52"/>
    <mergeCell ref="C61:F61"/>
    <mergeCell ref="B61:B63"/>
    <mergeCell ref="C75:C76"/>
    <mergeCell ref="A46:A48"/>
    <mergeCell ref="A59:N59"/>
    <mergeCell ref="K61:N61"/>
    <mergeCell ref="C62:C63"/>
    <mergeCell ref="E62:E63"/>
    <mergeCell ref="G74:J74"/>
    <mergeCell ref="B49:F49"/>
    <mergeCell ref="C74:F74"/>
    <mergeCell ref="K62:K63"/>
    <mergeCell ref="G62:G63"/>
    <mergeCell ref="B92:F92"/>
    <mergeCell ref="B94:F94"/>
    <mergeCell ref="E75:E76"/>
    <mergeCell ref="B95:F95"/>
    <mergeCell ref="B88:F90"/>
    <mergeCell ref="I101:I102"/>
    <mergeCell ref="H101:H102"/>
    <mergeCell ref="K100:N100"/>
    <mergeCell ref="A100:A102"/>
    <mergeCell ref="K101:K102"/>
    <mergeCell ref="L101:L102"/>
    <mergeCell ref="G101:G102"/>
    <mergeCell ref="G100:J100"/>
    <mergeCell ref="B100:F102"/>
    <mergeCell ref="B103:F103"/>
    <mergeCell ref="A130:A132"/>
    <mergeCell ref="H113:H114"/>
    <mergeCell ref="K113:K114"/>
    <mergeCell ref="B106:F106"/>
    <mergeCell ref="E130:H130"/>
    <mergeCell ref="I130:L130"/>
    <mergeCell ref="A108:N108"/>
    <mergeCell ref="M111:N111"/>
    <mergeCell ref="C112:F112"/>
    <mergeCell ref="M338:M341"/>
    <mergeCell ref="S338:T338"/>
    <mergeCell ref="B112:B114"/>
    <mergeCell ref="G113:G114"/>
    <mergeCell ref="F131:F132"/>
    <mergeCell ref="K129:L129"/>
    <mergeCell ref="E113:E114"/>
    <mergeCell ref="G112:J112"/>
    <mergeCell ref="K112:N112"/>
    <mergeCell ref="K131:K132"/>
    <mergeCell ref="H340:H341"/>
    <mergeCell ref="I340:I341"/>
    <mergeCell ref="Q337:T337"/>
    <mergeCell ref="A336:N336"/>
    <mergeCell ref="A337:A341"/>
    <mergeCell ref="B337:B341"/>
    <mergeCell ref="C338:D339"/>
    <mergeCell ref="E338:F339"/>
    <mergeCell ref="C337:F337"/>
    <mergeCell ref="I338:J339"/>
    <mergeCell ref="D309:E309"/>
    <mergeCell ref="D316:E316"/>
    <mergeCell ref="G338:H339"/>
    <mergeCell ref="K338:K341"/>
    <mergeCell ref="N338:N341"/>
    <mergeCell ref="A322:N322"/>
    <mergeCell ref="J340:J341"/>
    <mergeCell ref="C340:C341"/>
    <mergeCell ref="D340:D341"/>
    <mergeCell ref="E340:E341"/>
    <mergeCell ref="D307:E307"/>
    <mergeCell ref="D317:E317"/>
    <mergeCell ref="A333:B333"/>
    <mergeCell ref="E324:F324"/>
    <mergeCell ref="D302:E302"/>
    <mergeCell ref="D301:E301"/>
    <mergeCell ref="D303:E303"/>
    <mergeCell ref="D313:E313"/>
    <mergeCell ref="D310:E310"/>
    <mergeCell ref="D308:E308"/>
    <mergeCell ref="F340:F341"/>
    <mergeCell ref="G340:G341"/>
    <mergeCell ref="G337:J337"/>
    <mergeCell ref="D319:E319"/>
    <mergeCell ref="D311:E311"/>
    <mergeCell ref="D304:E304"/>
    <mergeCell ref="D318:E318"/>
    <mergeCell ref="G325:G326"/>
    <mergeCell ref="D305:E305"/>
    <mergeCell ref="D315:E315"/>
    <mergeCell ref="A332:B332"/>
    <mergeCell ref="A329:B329"/>
    <mergeCell ref="A330:B330"/>
    <mergeCell ref="G324:H324"/>
    <mergeCell ref="H325:H326"/>
    <mergeCell ref="D325:D326"/>
    <mergeCell ref="E325:E326"/>
    <mergeCell ref="A327:B327"/>
    <mergeCell ref="BH360:BH361"/>
    <mergeCell ref="AJ358:AO358"/>
    <mergeCell ref="AP358:AU358"/>
    <mergeCell ref="AV358:BB358"/>
    <mergeCell ref="BC358:BG358"/>
    <mergeCell ref="BH370:BH371"/>
    <mergeCell ref="AN372:AY372"/>
    <mergeCell ref="AZ372:BH374"/>
    <mergeCell ref="AR373:AT373"/>
    <mergeCell ref="AF374:AI374"/>
    <mergeCell ref="AJ373:AM374"/>
    <mergeCell ref="AR374:AT374"/>
    <mergeCell ref="AU373:AY374"/>
    <mergeCell ref="AF373:AI373"/>
    <mergeCell ref="AN373:AQ373"/>
    <mergeCell ref="AN375:AQ375"/>
    <mergeCell ref="AN374:AQ374"/>
    <mergeCell ref="AA373:AE373"/>
    <mergeCell ref="AA374:AE374"/>
    <mergeCell ref="AF375:AI375"/>
    <mergeCell ref="AJ375:AM375"/>
    <mergeCell ref="AU375:AY375"/>
    <mergeCell ref="AZ375:BH375"/>
    <mergeCell ref="AR375:AT375"/>
    <mergeCell ref="AZ376:BH376"/>
    <mergeCell ref="AU376:AY376"/>
    <mergeCell ref="AT393:BC393"/>
    <mergeCell ref="BD393:BG393"/>
    <mergeCell ref="AZ380:BH380"/>
    <mergeCell ref="AR376:AT376"/>
    <mergeCell ref="BH415:BH417"/>
    <mergeCell ref="BG409:BH409"/>
    <mergeCell ref="BH403:BH404"/>
    <mergeCell ref="AN376:AQ376"/>
    <mergeCell ref="BG414:BH414"/>
    <mergeCell ref="AX401:BC401"/>
    <mergeCell ref="AT400:AW400"/>
    <mergeCell ref="AT394:AW394"/>
    <mergeCell ref="BD401:BG401"/>
    <mergeCell ref="AT396:AW396"/>
    <mergeCell ref="BG407:BH408"/>
    <mergeCell ref="AM405:BF405"/>
    <mergeCell ref="BG405:BH405"/>
    <mergeCell ref="BD400:BG400"/>
    <mergeCell ref="AT401:AW401"/>
    <mergeCell ref="A328:B328"/>
    <mergeCell ref="AX400:BC400"/>
    <mergeCell ref="BG406:BH406"/>
    <mergeCell ref="BH394:BH395"/>
    <mergeCell ref="AX396:BC396"/>
    <mergeCell ref="BD396:BG396"/>
    <mergeCell ref="BD394:BG394"/>
    <mergeCell ref="BH383:BH392"/>
    <mergeCell ref="AN380:AQ380"/>
    <mergeCell ref="AT395:AW395"/>
    <mergeCell ref="AX395:BC395"/>
    <mergeCell ref="AX394:BC394"/>
    <mergeCell ref="AR380:AT380"/>
    <mergeCell ref="AU380:AY380"/>
    <mergeCell ref="BD395:BG395"/>
    <mergeCell ref="AF380:AI380"/>
    <mergeCell ref="AJ380:AM380"/>
    <mergeCell ref="AA376:AE376"/>
    <mergeCell ref="A7:N7"/>
    <mergeCell ref="D34:D35"/>
    <mergeCell ref="G33:J33"/>
    <mergeCell ref="A31:N31"/>
    <mergeCell ref="AJ376:AM376"/>
    <mergeCell ref="AF376:AI376"/>
    <mergeCell ref="AA372:AM372"/>
    <mergeCell ref="AA380:AE380"/>
    <mergeCell ref="L361:M361"/>
    <mergeCell ref="A360:O360"/>
    <mergeCell ref="C358:D358"/>
    <mergeCell ref="A353:A354"/>
    <mergeCell ref="C324:D324"/>
    <mergeCell ref="AA375:AE375"/>
    <mergeCell ref="B353:B354"/>
    <mergeCell ref="C357:D357"/>
    <mergeCell ref="C355:D355"/>
    <mergeCell ref="A372:A374"/>
    <mergeCell ref="A389:O389"/>
    <mergeCell ref="A33:A35"/>
    <mergeCell ref="A238:A239"/>
    <mergeCell ref="B238:B239"/>
    <mergeCell ref="C238:C239"/>
    <mergeCell ref="E353:G353"/>
    <mergeCell ref="K353:M353"/>
    <mergeCell ref="C353:D354"/>
    <mergeCell ref="A350:N350"/>
    <mergeCell ref="H398:I398"/>
    <mergeCell ref="F400:G400"/>
    <mergeCell ref="F399:G399"/>
    <mergeCell ref="D314:E314"/>
    <mergeCell ref="B410:C410"/>
    <mergeCell ref="C364:D364"/>
    <mergeCell ref="B372:B374"/>
    <mergeCell ref="D373:D374"/>
    <mergeCell ref="A370:O370"/>
    <mergeCell ref="M371:N371"/>
    <mergeCell ref="C399:D399"/>
    <mergeCell ref="B405:C408"/>
    <mergeCell ref="B409:C409"/>
    <mergeCell ref="C398:D398"/>
    <mergeCell ref="A405:A408"/>
    <mergeCell ref="D405:H405"/>
    <mergeCell ref="F407:F408"/>
    <mergeCell ref="H407:H408"/>
    <mergeCell ref="F406:G406"/>
    <mergeCell ref="E406:E408"/>
    <mergeCell ref="D306:E306"/>
    <mergeCell ref="G150:G151"/>
    <mergeCell ref="D208:E208"/>
    <mergeCell ref="K420:L420"/>
    <mergeCell ref="J397:K397"/>
    <mergeCell ref="J398:K398"/>
    <mergeCell ref="J399:K399"/>
    <mergeCell ref="D406:D408"/>
    <mergeCell ref="H401:I401"/>
    <mergeCell ref="D152:E152"/>
    <mergeCell ref="D154:E154"/>
    <mergeCell ref="D153:E153"/>
    <mergeCell ref="H362:J362"/>
    <mergeCell ref="N148:O148"/>
    <mergeCell ref="H353:J353"/>
    <mergeCell ref="A351:N351"/>
    <mergeCell ref="L352:M352"/>
    <mergeCell ref="C325:C326"/>
    <mergeCell ref="F325:F326"/>
    <mergeCell ref="D158:E158"/>
    <mergeCell ref="D166:E166"/>
    <mergeCell ref="D156:E156"/>
    <mergeCell ref="D184:E184"/>
    <mergeCell ref="D175:E175"/>
    <mergeCell ref="D171:E171"/>
    <mergeCell ref="D167:E167"/>
    <mergeCell ref="D162:E162"/>
    <mergeCell ref="D169:E169"/>
    <mergeCell ref="D164:E164"/>
    <mergeCell ref="D172:E172"/>
    <mergeCell ref="J131:J132"/>
    <mergeCell ref="B134:D134"/>
    <mergeCell ref="G131:G132"/>
    <mergeCell ref="D149:E151"/>
    <mergeCell ref="B130:D132"/>
    <mergeCell ref="I131:I132"/>
    <mergeCell ref="B139:D139"/>
    <mergeCell ref="E131:E132"/>
    <mergeCell ref="B140:D140"/>
    <mergeCell ref="B135:D135"/>
    <mergeCell ref="A416:O416"/>
    <mergeCell ref="A418:A419"/>
    <mergeCell ref="D418:D419"/>
    <mergeCell ref="G421:H421"/>
    <mergeCell ref="G420:H420"/>
    <mergeCell ref="B137:D137"/>
    <mergeCell ref="F150:F151"/>
    <mergeCell ref="D203:E203"/>
    <mergeCell ref="D176:E176"/>
    <mergeCell ref="D165:E165"/>
    <mergeCell ref="G407:G408"/>
    <mergeCell ref="B432:J432"/>
    <mergeCell ref="H433:I433"/>
    <mergeCell ref="C418:C419"/>
    <mergeCell ref="I421:J421"/>
    <mergeCell ref="M414:N414"/>
    <mergeCell ref="K418:L419"/>
    <mergeCell ref="M420:N420"/>
    <mergeCell ref="B414:C414"/>
    <mergeCell ref="K421:L421"/>
    <mergeCell ref="I420:J420"/>
    <mergeCell ref="M422:N422"/>
    <mergeCell ref="M421:N421"/>
    <mergeCell ref="M423:N423"/>
    <mergeCell ref="I418:J419"/>
    <mergeCell ref="D440:E440"/>
    <mergeCell ref="H440:I440"/>
    <mergeCell ref="H439:I439"/>
    <mergeCell ref="D434:E434"/>
    <mergeCell ref="H434:I434"/>
    <mergeCell ref="M425:N425"/>
    <mergeCell ref="E423:F423"/>
    <mergeCell ref="K423:L423"/>
    <mergeCell ref="A427:N427"/>
    <mergeCell ref="E425:F425"/>
    <mergeCell ref="I423:J423"/>
    <mergeCell ref="K425:L425"/>
    <mergeCell ref="G425:H425"/>
    <mergeCell ref="H400:I400"/>
    <mergeCell ref="F401:G401"/>
    <mergeCell ref="J400:K400"/>
    <mergeCell ref="G418:H419"/>
    <mergeCell ref="C366:D366"/>
    <mergeCell ref="C365:D365"/>
    <mergeCell ref="J373:J374"/>
    <mergeCell ref="F396:G396"/>
    <mergeCell ref="F372:G372"/>
    <mergeCell ref="C367:D367"/>
    <mergeCell ref="E422:F422"/>
    <mergeCell ref="G422:H422"/>
    <mergeCell ref="B418:B419"/>
    <mergeCell ref="E420:F420"/>
    <mergeCell ref="M406:N408"/>
    <mergeCell ref="I406:I408"/>
    <mergeCell ref="M409:N409"/>
    <mergeCell ref="K422:L422"/>
    <mergeCell ref="M418:N419"/>
    <mergeCell ref="I422:J422"/>
    <mergeCell ref="H373:H374"/>
    <mergeCell ref="J393:K395"/>
    <mergeCell ref="G373:G374"/>
    <mergeCell ref="L373:L374"/>
    <mergeCell ref="C372:C374"/>
    <mergeCell ref="F393:G395"/>
    <mergeCell ref="K373:K374"/>
    <mergeCell ref="L372:M372"/>
    <mergeCell ref="J372:K372"/>
    <mergeCell ref="M392:N392"/>
    <mergeCell ref="A362:A363"/>
    <mergeCell ref="B362:B363"/>
    <mergeCell ref="C362:D363"/>
    <mergeCell ref="I373:I374"/>
    <mergeCell ref="C368:D368"/>
    <mergeCell ref="H372:I372"/>
    <mergeCell ref="D372:E372"/>
    <mergeCell ref="E362:G362"/>
    <mergeCell ref="E373:E374"/>
    <mergeCell ref="F373:F374"/>
    <mergeCell ref="F397:G397"/>
    <mergeCell ref="B393:B395"/>
    <mergeCell ref="C393:D395"/>
    <mergeCell ref="A383:N383"/>
    <mergeCell ref="H393:I395"/>
    <mergeCell ref="E393:E395"/>
    <mergeCell ref="C396:D396"/>
    <mergeCell ref="A391:O391"/>
    <mergeCell ref="A393:A395"/>
    <mergeCell ref="H396:I396"/>
    <mergeCell ref="M373:M374"/>
    <mergeCell ref="N393:N395"/>
    <mergeCell ref="C400:D400"/>
    <mergeCell ref="C397:D397"/>
    <mergeCell ref="B411:C411"/>
    <mergeCell ref="G13:I13"/>
    <mergeCell ref="G16:K16"/>
    <mergeCell ref="M404:N404"/>
    <mergeCell ref="J401:K401"/>
    <mergeCell ref="H399:I399"/>
    <mergeCell ref="M410:N410"/>
    <mergeCell ref="K407:K408"/>
    <mergeCell ref="K406:L406"/>
    <mergeCell ref="I405:N405"/>
    <mergeCell ref="A9:F9"/>
    <mergeCell ref="A11:F11"/>
    <mergeCell ref="A10:F10"/>
    <mergeCell ref="J407:J408"/>
    <mergeCell ref="A403:O403"/>
    <mergeCell ref="C401:D401"/>
    <mergeCell ref="L407:L408"/>
    <mergeCell ref="A28:O28"/>
    <mergeCell ref="R7:AF7"/>
    <mergeCell ref="R8:AE8"/>
    <mergeCell ref="C16:D16"/>
    <mergeCell ref="E16:F16"/>
    <mergeCell ref="N16:O16"/>
    <mergeCell ref="G10:I10"/>
    <mergeCell ref="F398:G398"/>
    <mergeCell ref="L393:M394"/>
    <mergeCell ref="C356:D356"/>
    <mergeCell ref="G9:I9"/>
    <mergeCell ref="A12:F12"/>
    <mergeCell ref="A13:F13"/>
    <mergeCell ref="G12:I12"/>
    <mergeCell ref="V16:W16"/>
    <mergeCell ref="B33:B35"/>
    <mergeCell ref="A44:N44"/>
    <mergeCell ref="M45:N45"/>
    <mergeCell ref="B133:D133"/>
    <mergeCell ref="S16:U16"/>
    <mergeCell ref="E418:F419"/>
    <mergeCell ref="AE16:AF16"/>
    <mergeCell ref="S17:U17"/>
    <mergeCell ref="V17:W17"/>
    <mergeCell ref="X17:AC17"/>
    <mergeCell ref="AE17:AF17"/>
    <mergeCell ref="X16:AC16"/>
    <mergeCell ref="J396:K396"/>
    <mergeCell ref="H397:I397"/>
    <mergeCell ref="B412:C412"/>
    <mergeCell ref="M411:N411"/>
    <mergeCell ref="E424:F424"/>
    <mergeCell ref="G424:H424"/>
    <mergeCell ref="I424:J424"/>
    <mergeCell ref="K424:L424"/>
    <mergeCell ref="M424:N424"/>
    <mergeCell ref="E421:F421"/>
    <mergeCell ref="M412:N412"/>
    <mergeCell ref="M413:N413"/>
    <mergeCell ref="A439:B440"/>
    <mergeCell ref="A435:B435"/>
    <mergeCell ref="A433:B434"/>
    <mergeCell ref="A430:N430"/>
    <mergeCell ref="A428:N428"/>
    <mergeCell ref="B413:C413"/>
    <mergeCell ref="M417:N417"/>
    <mergeCell ref="B429:J429"/>
    <mergeCell ref="G423:H423"/>
    <mergeCell ref="I425:J425"/>
  </mergeCells>
  <phoneticPr fontId="0" type="noConversion"/>
  <printOptions verticalCentered="1"/>
  <pageMargins left="0" right="0" top="0" bottom="0" header="0" footer="0"/>
  <pageSetup paperSize="9" scale="54" orientation="landscape" r:id="rId1"/>
  <rowBreaks count="16" manualBreakCount="16">
    <brk id="28" max="16383" man="1"/>
    <brk id="69" max="16383" man="1"/>
    <brk id="107" max="16383" man="1"/>
    <brk id="127" max="16383" man="1"/>
    <brk id="144" max="16383" man="1"/>
    <brk id="170" max="16383" man="1"/>
    <brk id="197" max="16383" man="1"/>
    <brk id="215" max="16383" man="1"/>
    <brk id="234" max="16383" man="1"/>
    <brk id="259" max="16383" man="1"/>
    <brk id="277" max="16383" man="1"/>
    <brk id="295" max="16383" man="1"/>
    <brk id="309" max="16383" man="1"/>
    <brk id="358" max="16383" man="1"/>
    <brk id="387" max="16383" man="1"/>
    <brk id="4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0813242_Форма 2020-2 уточ</vt:lpstr>
      <vt:lpstr>'0813242_Форма 2020-2 уточ'!Область_печати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2019-01-15T10:08:19Z</cp:lastPrinted>
  <dcterms:created xsi:type="dcterms:W3CDTF">2015-06-05T18:19:34Z</dcterms:created>
  <dcterms:modified xsi:type="dcterms:W3CDTF">2020-12-28T07:17:06Z</dcterms:modified>
</cp:coreProperties>
</file>