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5\"/>
    </mc:Choice>
  </mc:AlternateContent>
  <bookViews>
    <workbookView xWindow="-108" yWindow="-108" windowWidth="23256" windowHeight="12576"/>
  </bookViews>
  <sheets>
    <sheet name="01.09.2025" sheetId="12" r:id="rId1"/>
    <sheet name="01.08.2025" sheetId="11" r:id="rId2"/>
    <sheet name="01.07.2025" sheetId="10" r:id="rId3"/>
    <sheet name="01.06.2025" sheetId="9" r:id="rId4"/>
    <sheet name="01.05.2025" sheetId="8" r:id="rId5"/>
    <sheet name="01.04.2025" sheetId="7" r:id="rId6"/>
    <sheet name="01.03.2025" sheetId="6" r:id="rId7"/>
    <sheet name="01.02.2025" sheetId="5" r:id="rId8"/>
  </sheets>
  <definedNames>
    <definedName name="_xlnm.Print_Titles" localSheetId="7">'01.02.2025'!$4:$9</definedName>
    <definedName name="_xlnm.Print_Titles" localSheetId="6">'01.03.2025'!$4:$9</definedName>
    <definedName name="_xlnm.Print_Titles" localSheetId="5">'01.04.2025'!$4:$9</definedName>
    <definedName name="_xlnm.Print_Titles" localSheetId="4">'01.05.2025'!$4:$9</definedName>
    <definedName name="_xlnm.Print_Titles" localSheetId="3">'01.06.2025'!$4:$9</definedName>
    <definedName name="_xlnm.Print_Titles" localSheetId="2">'01.07.2025'!$4:$9</definedName>
    <definedName name="_xlnm.Print_Titles" localSheetId="1">'01.08.2025'!$4:$9</definedName>
    <definedName name="_xlnm.Print_Titles" localSheetId="0">'01.09.2025'!$4:$9</definedName>
    <definedName name="_xlnm.Print_Area" localSheetId="7">'01.02.2025'!$A$1:$S$90</definedName>
    <definedName name="_xlnm.Print_Area" localSheetId="6">'01.03.2025'!$A$1:$S$91</definedName>
    <definedName name="_xlnm.Print_Area" localSheetId="5">'01.04.2025'!$A$1:$S$95</definedName>
    <definedName name="_xlnm.Print_Area" localSheetId="4">'01.05.2025'!$A$1:$S$95</definedName>
    <definedName name="_xlnm.Print_Area" localSheetId="3">'01.06.2025'!$A$1:$S$95</definedName>
    <definedName name="_xlnm.Print_Area" localSheetId="2">'01.07.2025'!$A$1:$S$95</definedName>
    <definedName name="_xlnm.Print_Area" localSheetId="1">'01.08.2025'!$A$1:$S$95</definedName>
    <definedName name="_xlnm.Print_Area" localSheetId="0">'01.09.2025'!$A$1:$S$95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" i="12" l="1"/>
  <c r="R88" i="12"/>
  <c r="M88" i="12"/>
  <c r="I88" i="12"/>
  <c r="D88" i="12"/>
  <c r="S87" i="12"/>
  <c r="R87" i="12"/>
  <c r="M87" i="12"/>
  <c r="I87" i="12"/>
  <c r="Q87" i="12" s="1"/>
  <c r="D87" i="12"/>
  <c r="S86" i="12"/>
  <c r="R86" i="12"/>
  <c r="M86" i="12"/>
  <c r="I86" i="12"/>
  <c r="Q86" i="12" s="1"/>
  <c r="D86" i="12"/>
  <c r="P85" i="12"/>
  <c r="O85" i="12"/>
  <c r="N85" i="12"/>
  <c r="M85" i="12"/>
  <c r="L85" i="12"/>
  <c r="K85" i="12"/>
  <c r="S85" i="12" s="1"/>
  <c r="J85" i="12"/>
  <c r="R85" i="12" s="1"/>
  <c r="H85" i="12"/>
  <c r="G85" i="12"/>
  <c r="F85" i="12"/>
  <c r="E85" i="12"/>
  <c r="D85" i="12"/>
  <c r="S83" i="12"/>
  <c r="R83" i="12"/>
  <c r="I83" i="12"/>
  <c r="D83" i="12"/>
  <c r="S81" i="12"/>
  <c r="R81" i="12"/>
  <c r="Q81" i="12"/>
  <c r="P81" i="12"/>
  <c r="P80" i="12" s="1"/>
  <c r="L81" i="12"/>
  <c r="L80" i="12" s="1"/>
  <c r="H81" i="12"/>
  <c r="C81" i="12"/>
  <c r="O80" i="12"/>
  <c r="N80" i="12"/>
  <c r="M80" i="12"/>
  <c r="K80" i="12"/>
  <c r="S80" i="12" s="1"/>
  <c r="J80" i="12"/>
  <c r="R80" i="12" s="1"/>
  <c r="I80" i="12"/>
  <c r="Q80" i="12" s="1"/>
  <c r="H80" i="12"/>
  <c r="G80" i="12"/>
  <c r="F80" i="12"/>
  <c r="E80" i="12"/>
  <c r="D80" i="12"/>
  <c r="C80" i="12" s="1"/>
  <c r="S79" i="12"/>
  <c r="R79" i="12"/>
  <c r="Q79" i="12"/>
  <c r="P79" i="12"/>
  <c r="P78" i="12" s="1"/>
  <c r="P77" i="12" s="1"/>
  <c r="L79" i="12"/>
  <c r="L78" i="12" s="1"/>
  <c r="L77" i="12" s="1"/>
  <c r="H79" i="12"/>
  <c r="C79" i="12"/>
  <c r="O78" i="12"/>
  <c r="O77" i="12" s="1"/>
  <c r="N78" i="12"/>
  <c r="N77" i="12" s="1"/>
  <c r="M78" i="12"/>
  <c r="K78" i="12"/>
  <c r="S78" i="12" s="1"/>
  <c r="J78" i="12"/>
  <c r="R78" i="12" s="1"/>
  <c r="I78" i="12"/>
  <c r="Q78" i="12" s="1"/>
  <c r="H78" i="12"/>
  <c r="H77" i="12" s="1"/>
  <c r="G78" i="12"/>
  <c r="G77" i="12" s="1"/>
  <c r="F78" i="12"/>
  <c r="F77" i="12" s="1"/>
  <c r="E78" i="12"/>
  <c r="D78" i="12"/>
  <c r="C78" i="12" s="1"/>
  <c r="M77" i="12"/>
  <c r="K77" i="12"/>
  <c r="J77" i="12"/>
  <c r="R77" i="12" s="1"/>
  <c r="E77" i="12"/>
  <c r="S76" i="12"/>
  <c r="R76" i="12"/>
  <c r="Q76" i="12"/>
  <c r="P76" i="12" s="1"/>
  <c r="L76" i="12"/>
  <c r="H76" i="12"/>
  <c r="C76" i="12"/>
  <c r="S75" i="12"/>
  <c r="R75" i="12"/>
  <c r="Q75" i="12"/>
  <c r="L75" i="12"/>
  <c r="L74" i="12" s="1"/>
  <c r="L73" i="12" s="1"/>
  <c r="H75" i="12"/>
  <c r="C75" i="12"/>
  <c r="O74" i="12"/>
  <c r="O73" i="12" s="1"/>
  <c r="N74" i="12"/>
  <c r="N73" i="12" s="1"/>
  <c r="M74" i="12"/>
  <c r="M73" i="12" s="1"/>
  <c r="K74" i="12"/>
  <c r="J74" i="12"/>
  <c r="R74" i="12" s="1"/>
  <c r="I74" i="12"/>
  <c r="H74" i="12"/>
  <c r="H73" i="12" s="1"/>
  <c r="G74" i="12"/>
  <c r="G73" i="12" s="1"/>
  <c r="F74" i="12"/>
  <c r="F73" i="12" s="1"/>
  <c r="E74" i="12"/>
  <c r="D74" i="12"/>
  <c r="C74" i="12" s="1"/>
  <c r="K73" i="12"/>
  <c r="E73" i="12"/>
  <c r="S72" i="12"/>
  <c r="R72" i="12"/>
  <c r="Q72" i="12"/>
  <c r="P72" i="12" s="1"/>
  <c r="L72" i="12"/>
  <c r="H72" i="12"/>
  <c r="C72" i="12"/>
  <c r="S71" i="12"/>
  <c r="R71" i="12"/>
  <c r="Q71" i="12"/>
  <c r="P71" i="12"/>
  <c r="L71" i="12"/>
  <c r="H71" i="12"/>
  <c r="C71" i="12"/>
  <c r="S70" i="12"/>
  <c r="R70" i="12"/>
  <c r="Q70" i="12"/>
  <c r="P70" i="12"/>
  <c r="P69" i="12" s="1"/>
  <c r="L70" i="12"/>
  <c r="L69" i="12" s="1"/>
  <c r="H70" i="12"/>
  <c r="C70" i="12"/>
  <c r="Q69" i="12"/>
  <c r="O69" i="12"/>
  <c r="N69" i="12"/>
  <c r="M69" i="12"/>
  <c r="K69" i="12"/>
  <c r="S69" i="12" s="1"/>
  <c r="J69" i="12"/>
  <c r="R69" i="12" s="1"/>
  <c r="I69" i="12"/>
  <c r="H69" i="12"/>
  <c r="G69" i="12"/>
  <c r="F69" i="12"/>
  <c r="E69" i="12"/>
  <c r="C69" i="12" s="1"/>
  <c r="D69" i="12"/>
  <c r="S68" i="12"/>
  <c r="R68" i="12"/>
  <c r="Q68" i="12"/>
  <c r="P68" i="12"/>
  <c r="L68" i="12"/>
  <c r="H68" i="12"/>
  <c r="C68" i="12"/>
  <c r="S67" i="12"/>
  <c r="R67" i="12"/>
  <c r="Q67" i="12"/>
  <c r="P67" i="12" s="1"/>
  <c r="P66" i="12" s="1"/>
  <c r="L67" i="12"/>
  <c r="L66" i="12" s="1"/>
  <c r="L65" i="12" s="1"/>
  <c r="H67" i="12"/>
  <c r="H66" i="12" s="1"/>
  <c r="C67" i="12"/>
  <c r="O66" i="12"/>
  <c r="N66" i="12"/>
  <c r="M66" i="12"/>
  <c r="M65" i="12" s="1"/>
  <c r="K66" i="12"/>
  <c r="S66" i="12" s="1"/>
  <c r="S65" i="12" s="1"/>
  <c r="J66" i="12"/>
  <c r="R66" i="12" s="1"/>
  <c r="R65" i="12" s="1"/>
  <c r="I66" i="12"/>
  <c r="Q66" i="12" s="1"/>
  <c r="Q65" i="12" s="1"/>
  <c r="G66" i="12"/>
  <c r="F66" i="12"/>
  <c r="E66" i="12"/>
  <c r="E65" i="12" s="1"/>
  <c r="D66" i="12"/>
  <c r="C66" i="12" s="1"/>
  <c r="O65" i="12"/>
  <c r="N65" i="12"/>
  <c r="K65" i="12"/>
  <c r="I65" i="12"/>
  <c r="G65" i="12"/>
  <c r="F65" i="12"/>
  <c r="S64" i="12"/>
  <c r="R64" i="12"/>
  <c r="Q64" i="12"/>
  <c r="P64" i="12"/>
  <c r="P63" i="12" s="1"/>
  <c r="P62" i="12" s="1"/>
  <c r="L64" i="12"/>
  <c r="L63" i="12" s="1"/>
  <c r="L62" i="12" s="1"/>
  <c r="H64" i="12"/>
  <c r="C64" i="12"/>
  <c r="Q63" i="12"/>
  <c r="O63" i="12"/>
  <c r="O62" i="12" s="1"/>
  <c r="N63" i="12"/>
  <c r="N62" i="12" s="1"/>
  <c r="M63" i="12"/>
  <c r="K63" i="12"/>
  <c r="K62" i="12" s="1"/>
  <c r="S62" i="12" s="1"/>
  <c r="J63" i="12"/>
  <c r="R63" i="12" s="1"/>
  <c r="H63" i="12"/>
  <c r="F63" i="12"/>
  <c r="E63" i="12"/>
  <c r="D63" i="12"/>
  <c r="C63" i="12" s="1"/>
  <c r="M62" i="12"/>
  <c r="J62" i="12"/>
  <c r="R62" i="12" s="1"/>
  <c r="I62" i="12"/>
  <c r="Q62" i="12" s="1"/>
  <c r="H62" i="12"/>
  <c r="G62" i="12"/>
  <c r="F62" i="12"/>
  <c r="E62" i="12"/>
  <c r="S61" i="12"/>
  <c r="R61" i="12"/>
  <c r="Q61" i="12"/>
  <c r="P61" i="12"/>
  <c r="P60" i="12" s="1"/>
  <c r="P59" i="12" s="1"/>
  <c r="L61" i="12"/>
  <c r="L60" i="12" s="1"/>
  <c r="L59" i="12" s="1"/>
  <c r="H61" i="12"/>
  <c r="H60" i="12" s="1"/>
  <c r="H59" i="12" s="1"/>
  <c r="C61" i="12"/>
  <c r="O60" i="12"/>
  <c r="N60" i="12"/>
  <c r="M60" i="12"/>
  <c r="K60" i="12"/>
  <c r="S60" i="12" s="1"/>
  <c r="J60" i="12"/>
  <c r="R60" i="12" s="1"/>
  <c r="I60" i="12"/>
  <c r="Q60" i="12" s="1"/>
  <c r="F60" i="12"/>
  <c r="E60" i="12"/>
  <c r="D60" i="12"/>
  <c r="C60" i="12" s="1"/>
  <c r="O59" i="12"/>
  <c r="N59" i="12"/>
  <c r="M59" i="12"/>
  <c r="K59" i="12"/>
  <c r="S59" i="12" s="1"/>
  <c r="J59" i="12"/>
  <c r="R59" i="12" s="1"/>
  <c r="I59" i="12"/>
  <c r="Q59" i="12" s="1"/>
  <c r="G59" i="12"/>
  <c r="F59" i="12"/>
  <c r="E59" i="12"/>
  <c r="S58" i="12"/>
  <c r="R58" i="12"/>
  <c r="Q58" i="12"/>
  <c r="Q56" i="12" s="1"/>
  <c r="L58" i="12"/>
  <c r="L56" i="12" s="1"/>
  <c r="H58" i="12"/>
  <c r="C58" i="12"/>
  <c r="S57" i="12"/>
  <c r="R57" i="12"/>
  <c r="R56" i="12" s="1"/>
  <c r="Q57" i="12"/>
  <c r="P57" i="12"/>
  <c r="L57" i="12"/>
  <c r="H57" i="12"/>
  <c r="C57" i="12"/>
  <c r="S56" i="12"/>
  <c r="O56" i="12"/>
  <c r="N56" i="12"/>
  <c r="M56" i="12"/>
  <c r="K56" i="12"/>
  <c r="J56" i="12"/>
  <c r="I56" i="12"/>
  <c r="G56" i="12"/>
  <c r="F56" i="12"/>
  <c r="E56" i="12"/>
  <c r="D56" i="12"/>
  <c r="C56" i="12" s="1"/>
  <c r="S55" i="12"/>
  <c r="R55" i="12"/>
  <c r="P55" i="12" s="1"/>
  <c r="P54" i="12" s="1"/>
  <c r="Q55" i="12"/>
  <c r="L55" i="12"/>
  <c r="H55" i="12"/>
  <c r="H54" i="12" s="1"/>
  <c r="C55" i="12"/>
  <c r="O54" i="12"/>
  <c r="O46" i="12" s="1"/>
  <c r="N54" i="12"/>
  <c r="M54" i="12"/>
  <c r="L54" i="12"/>
  <c r="K54" i="12"/>
  <c r="S54" i="12" s="1"/>
  <c r="J54" i="12"/>
  <c r="R54" i="12" s="1"/>
  <c r="I54" i="12"/>
  <c r="Q54" i="12" s="1"/>
  <c r="G54" i="12"/>
  <c r="F54" i="12"/>
  <c r="E54" i="12"/>
  <c r="E46" i="12" s="1"/>
  <c r="D54" i="12"/>
  <c r="C54" i="12" s="1"/>
  <c r="S53" i="12"/>
  <c r="R53" i="12"/>
  <c r="Q53" i="12"/>
  <c r="P53" i="12" s="1"/>
  <c r="L53" i="12"/>
  <c r="H53" i="12"/>
  <c r="C53" i="12"/>
  <c r="S52" i="12"/>
  <c r="R52" i="12"/>
  <c r="Q52" i="12"/>
  <c r="P52" i="12" s="1"/>
  <c r="L52" i="12"/>
  <c r="H52" i="12"/>
  <c r="C52" i="12"/>
  <c r="S51" i="12"/>
  <c r="R51" i="12"/>
  <c r="P51" i="12" s="1"/>
  <c r="Q51" i="12"/>
  <c r="L51" i="12"/>
  <c r="H51" i="12"/>
  <c r="C51" i="12"/>
  <c r="O50" i="12"/>
  <c r="N50" i="12"/>
  <c r="M50" i="12"/>
  <c r="L50" i="12" s="1"/>
  <c r="K50" i="12"/>
  <c r="S50" i="12" s="1"/>
  <c r="J50" i="12"/>
  <c r="R50" i="12" s="1"/>
  <c r="I50" i="12"/>
  <c r="G50" i="12"/>
  <c r="F50" i="12"/>
  <c r="E50" i="12"/>
  <c r="D50" i="12"/>
  <c r="C50" i="12"/>
  <c r="S49" i="12"/>
  <c r="R49" i="12"/>
  <c r="Q49" i="12"/>
  <c r="L49" i="12"/>
  <c r="H49" i="12"/>
  <c r="H47" i="12" s="1"/>
  <c r="C49" i="12"/>
  <c r="S48" i="12"/>
  <c r="R48" i="12"/>
  <c r="Q48" i="12"/>
  <c r="L48" i="12"/>
  <c r="H48" i="12"/>
  <c r="C48" i="12"/>
  <c r="O47" i="12"/>
  <c r="N47" i="12"/>
  <c r="N46" i="12" s="1"/>
  <c r="M47" i="12"/>
  <c r="K47" i="12"/>
  <c r="S47" i="12" s="1"/>
  <c r="J47" i="12"/>
  <c r="I47" i="12"/>
  <c r="G47" i="12"/>
  <c r="F47" i="12"/>
  <c r="F46" i="12" s="1"/>
  <c r="E47" i="12"/>
  <c r="D47" i="12"/>
  <c r="C47" i="12"/>
  <c r="S45" i="12"/>
  <c r="S44" i="12" s="1"/>
  <c r="R45" i="12"/>
  <c r="Q45" i="12"/>
  <c r="Q44" i="12" s="1"/>
  <c r="L45" i="12"/>
  <c r="L44" i="12" s="1"/>
  <c r="H45" i="12"/>
  <c r="H44" i="12" s="1"/>
  <c r="C45" i="12"/>
  <c r="R44" i="12"/>
  <c r="O44" i="12"/>
  <c r="N44" i="12"/>
  <c r="M44" i="12"/>
  <c r="K44" i="12"/>
  <c r="J44" i="12"/>
  <c r="I44" i="12"/>
  <c r="G44" i="12"/>
  <c r="F44" i="12"/>
  <c r="E44" i="12"/>
  <c r="Q41" i="12"/>
  <c r="L41" i="12"/>
  <c r="P41" i="12" s="1"/>
  <c r="H41" i="12"/>
  <c r="C41" i="12"/>
  <c r="H40" i="12"/>
  <c r="C40" i="12"/>
  <c r="C38" i="12" s="1"/>
  <c r="Q39" i="12"/>
  <c r="L39" i="12"/>
  <c r="H39" i="12"/>
  <c r="H38" i="12" s="1"/>
  <c r="C39" i="12"/>
  <c r="S38" i="12"/>
  <c r="R38" i="12"/>
  <c r="O38" i="12"/>
  <c r="N38" i="12"/>
  <c r="M38" i="12"/>
  <c r="K38" i="12"/>
  <c r="J38" i="12"/>
  <c r="I38" i="12"/>
  <c r="G38" i="12"/>
  <c r="F38" i="12"/>
  <c r="E38" i="12"/>
  <c r="D38" i="12"/>
  <c r="S36" i="12"/>
  <c r="S35" i="12" s="1"/>
  <c r="R36" i="12"/>
  <c r="R34" i="12" s="1"/>
  <c r="Q36" i="12"/>
  <c r="L36" i="12"/>
  <c r="P36" i="12" s="1"/>
  <c r="H36" i="12"/>
  <c r="C36" i="12"/>
  <c r="Q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S34" i="12"/>
  <c r="Q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S33" i="12"/>
  <c r="R33" i="12"/>
  <c r="P33" i="12" s="1"/>
  <c r="Q33" i="12"/>
  <c r="L33" i="12"/>
  <c r="H33" i="12"/>
  <c r="H31" i="12" s="1"/>
  <c r="C33" i="12"/>
  <c r="S32" i="12"/>
  <c r="S31" i="12" s="1"/>
  <c r="R32" i="12"/>
  <c r="R31" i="12" s="1"/>
  <c r="Q32" i="12"/>
  <c r="L32" i="12"/>
  <c r="H32" i="12"/>
  <c r="C32" i="12"/>
  <c r="C31" i="12" s="1"/>
  <c r="Q31" i="12"/>
  <c r="O31" i="12"/>
  <c r="N31" i="12"/>
  <c r="N25" i="12" s="1"/>
  <c r="M31" i="12"/>
  <c r="L31" i="12"/>
  <c r="K31" i="12"/>
  <c r="J31" i="12"/>
  <c r="J25" i="12" s="1"/>
  <c r="I31" i="12"/>
  <c r="G31" i="12"/>
  <c r="F31" i="12"/>
  <c r="E31" i="12"/>
  <c r="D31" i="12"/>
  <c r="S30" i="12"/>
  <c r="S29" i="12" s="1"/>
  <c r="R30" i="12"/>
  <c r="R29" i="12" s="1"/>
  <c r="Q30" i="12"/>
  <c r="L30" i="12"/>
  <c r="P30" i="12" s="1"/>
  <c r="P29" i="12" s="1"/>
  <c r="H30" i="12"/>
  <c r="C30" i="12"/>
  <c r="Q29" i="12"/>
  <c r="O29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S28" i="12"/>
  <c r="R28" i="12"/>
  <c r="Q28" i="12"/>
  <c r="L28" i="12"/>
  <c r="H28" i="12"/>
  <c r="C28" i="12"/>
  <c r="S27" i="12"/>
  <c r="S26" i="12" s="1"/>
  <c r="R27" i="12"/>
  <c r="R26" i="12" s="1"/>
  <c r="Q27" i="12"/>
  <c r="P27" i="12"/>
  <c r="L27" i="12"/>
  <c r="H27" i="12"/>
  <c r="C27" i="12"/>
  <c r="O26" i="12"/>
  <c r="O25" i="12" s="1"/>
  <c r="N26" i="12"/>
  <c r="M26" i="12"/>
  <c r="M25" i="12" s="1"/>
  <c r="K26" i="12"/>
  <c r="J26" i="12"/>
  <c r="I26" i="12"/>
  <c r="Q26" i="12" s="1"/>
  <c r="H26" i="12"/>
  <c r="G26" i="12"/>
  <c r="G25" i="12" s="1"/>
  <c r="F26" i="12"/>
  <c r="E26" i="12"/>
  <c r="D26" i="12"/>
  <c r="C26" i="12"/>
  <c r="K25" i="12"/>
  <c r="F25" i="12"/>
  <c r="D25" i="12"/>
  <c r="C25" i="12"/>
  <c r="S24" i="12"/>
  <c r="R24" i="12"/>
  <c r="Q24" i="12"/>
  <c r="L24" i="12"/>
  <c r="P24" i="12" s="1"/>
  <c r="S23" i="12"/>
  <c r="R23" i="12"/>
  <c r="R22" i="12" s="1"/>
  <c r="M23" i="12"/>
  <c r="I23" i="12"/>
  <c r="H23" i="12"/>
  <c r="H22" i="12" s="1"/>
  <c r="G23" i="12"/>
  <c r="F23" i="12"/>
  <c r="E23" i="12"/>
  <c r="D23" i="12"/>
  <c r="C23" i="12"/>
  <c r="C22" i="12" s="1"/>
  <c r="S22" i="12"/>
  <c r="O22" i="12"/>
  <c r="N22" i="12"/>
  <c r="K22" i="12"/>
  <c r="J22" i="12"/>
  <c r="I22" i="12"/>
  <c r="G22" i="12"/>
  <c r="F22" i="12"/>
  <c r="E22" i="12"/>
  <c r="D22" i="12"/>
  <c r="S21" i="12"/>
  <c r="R21" i="12"/>
  <c r="Q21" i="12"/>
  <c r="L21" i="12"/>
  <c r="L19" i="12" s="1"/>
  <c r="H21" i="12"/>
  <c r="P21" i="12" s="1"/>
  <c r="C21" i="12"/>
  <c r="C19" i="12" s="1"/>
  <c r="S20" i="12"/>
  <c r="R20" i="12"/>
  <c r="Q20" i="12"/>
  <c r="L20" i="12"/>
  <c r="H20" i="12"/>
  <c r="H19" i="12" s="1"/>
  <c r="C20" i="12"/>
  <c r="S19" i="12"/>
  <c r="R19" i="12"/>
  <c r="O19" i="12"/>
  <c r="N19" i="12"/>
  <c r="N13" i="12" s="1"/>
  <c r="N11" i="12" s="1"/>
  <c r="M19" i="12"/>
  <c r="K19" i="12"/>
  <c r="K13" i="12" s="1"/>
  <c r="K11" i="12" s="1"/>
  <c r="K37" i="12" s="1"/>
  <c r="K42" i="12" s="1"/>
  <c r="J19" i="12"/>
  <c r="I19" i="12"/>
  <c r="G19" i="12"/>
  <c r="F19" i="12"/>
  <c r="F13" i="12" s="1"/>
  <c r="F11" i="12" s="1"/>
  <c r="F37" i="12" s="1"/>
  <c r="F42" i="12" s="1"/>
  <c r="E19" i="12"/>
  <c r="D19" i="12"/>
  <c r="D13" i="12" s="1"/>
  <c r="S18" i="12"/>
  <c r="R18" i="12"/>
  <c r="Q18" i="12"/>
  <c r="L18" i="12"/>
  <c r="H18" i="12"/>
  <c r="P18" i="12" s="1"/>
  <c r="C18" i="12"/>
  <c r="S17" i="12"/>
  <c r="R17" i="12"/>
  <c r="Q17" i="12"/>
  <c r="L17" i="12"/>
  <c r="H17" i="12"/>
  <c r="C17" i="12"/>
  <c r="C14" i="12" s="1"/>
  <c r="S16" i="12"/>
  <c r="R16" i="12"/>
  <c r="Q16" i="12"/>
  <c r="L16" i="12"/>
  <c r="P16" i="12" s="1"/>
  <c r="H16" i="12"/>
  <c r="C16" i="12"/>
  <c r="S15" i="12"/>
  <c r="S14" i="12" s="1"/>
  <c r="S13" i="12" s="1"/>
  <c r="R15" i="12"/>
  <c r="Q15" i="12"/>
  <c r="P15" i="12"/>
  <c r="L15" i="12"/>
  <c r="H15" i="12"/>
  <c r="C15" i="12"/>
  <c r="O14" i="12"/>
  <c r="O13" i="12" s="1"/>
  <c r="O11" i="12" s="1"/>
  <c r="O37" i="12" s="1"/>
  <c r="O42" i="12" s="1"/>
  <c r="N14" i="12"/>
  <c r="M14" i="12"/>
  <c r="M13" i="12" s="1"/>
  <c r="K14" i="12"/>
  <c r="J14" i="12"/>
  <c r="I14" i="12"/>
  <c r="I13" i="12" s="1"/>
  <c r="I11" i="12" s="1"/>
  <c r="H14" i="12"/>
  <c r="H13" i="12" s="1"/>
  <c r="H11" i="12" s="1"/>
  <c r="G14" i="12"/>
  <c r="G13" i="12" s="1"/>
  <c r="G11" i="12" s="1"/>
  <c r="G37" i="12" s="1"/>
  <c r="F14" i="12"/>
  <c r="E14" i="12"/>
  <c r="E13" i="12" s="1"/>
  <c r="E11" i="12" s="1"/>
  <c r="D14" i="12"/>
  <c r="J13" i="12"/>
  <c r="J11" i="12" s="1"/>
  <c r="S12" i="12"/>
  <c r="R12" i="12"/>
  <c r="Q12" i="12"/>
  <c r="L12" i="12"/>
  <c r="P12" i="12" s="1"/>
  <c r="C12" i="12"/>
  <c r="S74" i="12" l="1"/>
  <c r="P75" i="12"/>
  <c r="Q74" i="12"/>
  <c r="P58" i="12"/>
  <c r="L38" i="12"/>
  <c r="Q38" i="12"/>
  <c r="Q50" i="12"/>
  <c r="R47" i="12"/>
  <c r="L47" i="12"/>
  <c r="M46" i="12"/>
  <c r="Q46" i="12" s="1"/>
  <c r="L46" i="12"/>
  <c r="L82" i="12" s="1"/>
  <c r="R25" i="12"/>
  <c r="L25" i="12"/>
  <c r="N37" i="12"/>
  <c r="N42" i="12" s="1"/>
  <c r="L26" i="12"/>
  <c r="P26" i="12" s="1"/>
  <c r="Q19" i="12"/>
  <c r="P17" i="12"/>
  <c r="P14" i="12" s="1"/>
  <c r="L14" i="12"/>
  <c r="L13" i="12" s="1"/>
  <c r="I77" i="12"/>
  <c r="Q77" i="12" s="1"/>
  <c r="J73" i="12"/>
  <c r="I73" i="12"/>
  <c r="Q73" i="12" s="1"/>
  <c r="P65" i="12"/>
  <c r="H65" i="12"/>
  <c r="C65" i="12"/>
  <c r="I46" i="12"/>
  <c r="H56" i="12"/>
  <c r="P56" i="12"/>
  <c r="K46" i="12"/>
  <c r="S46" i="12" s="1"/>
  <c r="J46" i="12"/>
  <c r="J82" i="12" s="1"/>
  <c r="P49" i="12"/>
  <c r="P48" i="12"/>
  <c r="P47" i="12" s="1"/>
  <c r="G46" i="12"/>
  <c r="G82" i="12" s="1"/>
  <c r="P45" i="12"/>
  <c r="P44" i="12" s="1"/>
  <c r="C44" i="12"/>
  <c r="G42" i="12"/>
  <c r="P39" i="12"/>
  <c r="P38" i="12" s="1"/>
  <c r="E25" i="12"/>
  <c r="J37" i="12"/>
  <c r="J42" i="12" s="1"/>
  <c r="P32" i="12"/>
  <c r="P31" i="12" s="1"/>
  <c r="P28" i="12"/>
  <c r="I25" i="12"/>
  <c r="I37" i="12"/>
  <c r="I42" i="12" s="1"/>
  <c r="Q14" i="12"/>
  <c r="Q13" i="12" s="1"/>
  <c r="O82" i="12"/>
  <c r="E37" i="12"/>
  <c r="E42" i="12" s="1"/>
  <c r="R14" i="12"/>
  <c r="R13" i="12" s="1"/>
  <c r="R11" i="12" s="1"/>
  <c r="R37" i="12" s="1"/>
  <c r="R42" i="12" s="1"/>
  <c r="C13" i="12"/>
  <c r="C11" i="12" s="1"/>
  <c r="L23" i="12"/>
  <c r="M22" i="12"/>
  <c r="M11" i="12" s="1"/>
  <c r="M37" i="12" s="1"/>
  <c r="M42" i="12" s="1"/>
  <c r="Q23" i="12"/>
  <c r="Q22" i="12" s="1"/>
  <c r="E82" i="12"/>
  <c r="N82" i="12"/>
  <c r="S77" i="12"/>
  <c r="S25" i="12"/>
  <c r="S11" i="12"/>
  <c r="S37" i="12" s="1"/>
  <c r="S42" i="12" s="1"/>
  <c r="F82" i="12"/>
  <c r="R73" i="12"/>
  <c r="P35" i="12"/>
  <c r="P34" i="12"/>
  <c r="R46" i="12"/>
  <c r="S73" i="12"/>
  <c r="P74" i="12"/>
  <c r="P73" i="12" s="1"/>
  <c r="D11" i="12"/>
  <c r="D37" i="12" s="1"/>
  <c r="P20" i="12"/>
  <c r="P19" i="12" s="1"/>
  <c r="J65" i="12"/>
  <c r="D73" i="12"/>
  <c r="C73" i="12" s="1"/>
  <c r="D77" i="12"/>
  <c r="C77" i="12" s="1"/>
  <c r="R35" i="12"/>
  <c r="D46" i="12"/>
  <c r="C46" i="12" s="1"/>
  <c r="S63" i="12"/>
  <c r="Q47" i="12"/>
  <c r="H50" i="12"/>
  <c r="P50" i="12" s="1"/>
  <c r="D65" i="12"/>
  <c r="I85" i="12"/>
  <c r="Q85" i="12" s="1"/>
  <c r="D59" i="12"/>
  <c r="C59" i="12" s="1"/>
  <c r="D62" i="12"/>
  <c r="C62" i="12" s="1"/>
  <c r="I60" i="11"/>
  <c r="M78" i="11"/>
  <c r="M82" i="12" l="1"/>
  <c r="P13" i="12"/>
  <c r="I82" i="12"/>
  <c r="K82" i="12"/>
  <c r="S82" i="12" s="1"/>
  <c r="P46" i="12"/>
  <c r="P82" i="12" s="1"/>
  <c r="H37" i="12"/>
  <c r="H42" i="12" s="1"/>
  <c r="H25" i="12"/>
  <c r="Q25" i="12"/>
  <c r="P25" i="12" s="1"/>
  <c r="Q11" i="12"/>
  <c r="D42" i="12"/>
  <c r="C37" i="12"/>
  <c r="C42" i="12" s="1"/>
  <c r="P23" i="12"/>
  <c r="P22" i="12" s="1"/>
  <c r="P11" i="12" s="1"/>
  <c r="L22" i="12"/>
  <c r="L11" i="12" s="1"/>
  <c r="L37" i="12" s="1"/>
  <c r="L42" i="12" s="1"/>
  <c r="D82" i="12"/>
  <c r="C82" i="12" s="1"/>
  <c r="R82" i="12"/>
  <c r="H46" i="12"/>
  <c r="H82" i="12" s="1"/>
  <c r="R88" i="11"/>
  <c r="M88" i="11"/>
  <c r="I88" i="11"/>
  <c r="D88" i="11"/>
  <c r="S87" i="11"/>
  <c r="R87" i="11"/>
  <c r="M87" i="11"/>
  <c r="Q87" i="11" s="1"/>
  <c r="I87" i="11"/>
  <c r="D87" i="11"/>
  <c r="S86" i="11"/>
  <c r="R86" i="11"/>
  <c r="M86" i="11"/>
  <c r="I86" i="11"/>
  <c r="Q86" i="11" s="1"/>
  <c r="D86" i="11"/>
  <c r="D85" i="11" s="1"/>
  <c r="P85" i="11"/>
  <c r="O85" i="11"/>
  <c r="N85" i="11"/>
  <c r="M85" i="11"/>
  <c r="L85" i="11"/>
  <c r="K85" i="11"/>
  <c r="S85" i="11" s="1"/>
  <c r="J85" i="11"/>
  <c r="R85" i="11" s="1"/>
  <c r="I85" i="11"/>
  <c r="Q85" i="11" s="1"/>
  <c r="H85" i="11"/>
  <c r="G85" i="11"/>
  <c r="F85" i="11"/>
  <c r="E85" i="11"/>
  <c r="S83" i="11"/>
  <c r="R83" i="11"/>
  <c r="I83" i="11"/>
  <c r="D83" i="11"/>
  <c r="S81" i="11"/>
  <c r="R81" i="11"/>
  <c r="Q81" i="11"/>
  <c r="P81" i="11" s="1"/>
  <c r="P80" i="11" s="1"/>
  <c r="L81" i="11"/>
  <c r="L80" i="11" s="1"/>
  <c r="H81" i="11"/>
  <c r="C81" i="11"/>
  <c r="O80" i="11"/>
  <c r="N80" i="11"/>
  <c r="M80" i="11"/>
  <c r="K80" i="11"/>
  <c r="S80" i="11" s="1"/>
  <c r="J80" i="11"/>
  <c r="R80" i="11" s="1"/>
  <c r="I80" i="11"/>
  <c r="Q80" i="11" s="1"/>
  <c r="H80" i="11"/>
  <c r="G80" i="11"/>
  <c r="F80" i="11"/>
  <c r="E80" i="11"/>
  <c r="C80" i="11" s="1"/>
  <c r="D80" i="11"/>
  <c r="S79" i="11"/>
  <c r="R79" i="11"/>
  <c r="Q79" i="11"/>
  <c r="P79" i="11" s="1"/>
  <c r="P78" i="11" s="1"/>
  <c r="P77" i="11" s="1"/>
  <c r="L79" i="11"/>
  <c r="L78" i="11" s="1"/>
  <c r="L77" i="11" s="1"/>
  <c r="H79" i="11"/>
  <c r="C79" i="11"/>
  <c r="O78" i="11"/>
  <c r="N78" i="11"/>
  <c r="M77" i="11"/>
  <c r="K78" i="11"/>
  <c r="S78" i="11" s="1"/>
  <c r="J78" i="11"/>
  <c r="R78" i="11" s="1"/>
  <c r="I78" i="11"/>
  <c r="Q78" i="11" s="1"/>
  <c r="H78" i="11"/>
  <c r="H77" i="11" s="1"/>
  <c r="G78" i="11"/>
  <c r="G77" i="11" s="1"/>
  <c r="F78" i="11"/>
  <c r="E78" i="11"/>
  <c r="E77" i="11" s="1"/>
  <c r="C77" i="11" s="1"/>
  <c r="D78" i="11"/>
  <c r="C78" i="11" s="1"/>
  <c r="O77" i="11"/>
  <c r="N77" i="11"/>
  <c r="K77" i="11"/>
  <c r="S77" i="11" s="1"/>
  <c r="J77" i="11"/>
  <c r="R77" i="11" s="1"/>
  <c r="I77" i="11"/>
  <c r="F77" i="11"/>
  <c r="D77" i="11"/>
  <c r="S76" i="11"/>
  <c r="R76" i="11"/>
  <c r="Q76" i="11"/>
  <c r="L76" i="11"/>
  <c r="H76" i="11"/>
  <c r="C76" i="11"/>
  <c r="S75" i="11"/>
  <c r="R75" i="11"/>
  <c r="Q75" i="11"/>
  <c r="P75" i="11" s="1"/>
  <c r="L75" i="11"/>
  <c r="L74" i="11" s="1"/>
  <c r="L73" i="11" s="1"/>
  <c r="H75" i="11"/>
  <c r="C75" i="11"/>
  <c r="O74" i="11"/>
  <c r="N74" i="11"/>
  <c r="M74" i="11"/>
  <c r="M73" i="11" s="1"/>
  <c r="K74" i="11"/>
  <c r="S74" i="11" s="1"/>
  <c r="J74" i="11"/>
  <c r="R74" i="11" s="1"/>
  <c r="I74" i="11"/>
  <c r="Q74" i="11" s="1"/>
  <c r="H74" i="11"/>
  <c r="H73" i="11" s="1"/>
  <c r="G74" i="11"/>
  <c r="G73" i="11" s="1"/>
  <c r="F74" i="11"/>
  <c r="E74" i="11"/>
  <c r="E73" i="11" s="1"/>
  <c r="D74" i="11"/>
  <c r="C74" i="11" s="1"/>
  <c r="O73" i="11"/>
  <c r="N73" i="11"/>
  <c r="K73" i="11"/>
  <c r="I73" i="11"/>
  <c r="F73" i="11"/>
  <c r="S72" i="11"/>
  <c r="R72" i="11"/>
  <c r="P72" i="11" s="1"/>
  <c r="Q72" i="11"/>
  <c r="L72" i="11"/>
  <c r="H72" i="11"/>
  <c r="C72" i="11"/>
  <c r="S71" i="11"/>
  <c r="R71" i="11"/>
  <c r="Q71" i="11"/>
  <c r="P71" i="11" s="1"/>
  <c r="L71" i="11"/>
  <c r="H71" i="11"/>
  <c r="C71" i="11"/>
  <c r="S70" i="11"/>
  <c r="R70" i="11"/>
  <c r="Q70" i="11"/>
  <c r="P70" i="11" s="1"/>
  <c r="P69" i="11" s="1"/>
  <c r="L70" i="11"/>
  <c r="H70" i="11"/>
  <c r="C70" i="11"/>
  <c r="O69" i="11"/>
  <c r="N69" i="11"/>
  <c r="M69" i="11"/>
  <c r="L69" i="11"/>
  <c r="K69" i="11"/>
  <c r="S69" i="11" s="1"/>
  <c r="J69" i="11"/>
  <c r="R69" i="11" s="1"/>
  <c r="I69" i="11"/>
  <c r="H69" i="11"/>
  <c r="G69" i="11"/>
  <c r="F69" i="11"/>
  <c r="E69" i="11"/>
  <c r="D69" i="11"/>
  <c r="C69" i="11" s="1"/>
  <c r="S68" i="11"/>
  <c r="R68" i="11"/>
  <c r="Q68" i="11"/>
  <c r="P68" i="11" s="1"/>
  <c r="L68" i="11"/>
  <c r="H68" i="11"/>
  <c r="C68" i="11"/>
  <c r="S67" i="11"/>
  <c r="R67" i="11"/>
  <c r="Q67" i="11"/>
  <c r="P67" i="11"/>
  <c r="P66" i="11" s="1"/>
  <c r="L67" i="11"/>
  <c r="L66" i="11" s="1"/>
  <c r="H67" i="11"/>
  <c r="C67" i="11"/>
  <c r="O66" i="11"/>
  <c r="N66" i="11"/>
  <c r="N65" i="11" s="1"/>
  <c r="M66" i="11"/>
  <c r="K66" i="11"/>
  <c r="S66" i="11" s="1"/>
  <c r="S65" i="11" s="1"/>
  <c r="J66" i="11"/>
  <c r="R66" i="11" s="1"/>
  <c r="R65" i="11" s="1"/>
  <c r="I66" i="11"/>
  <c r="Q66" i="11" s="1"/>
  <c r="Q65" i="11" s="1"/>
  <c r="H66" i="11"/>
  <c r="G66" i="11"/>
  <c r="F66" i="11"/>
  <c r="F65" i="11" s="1"/>
  <c r="E66" i="11"/>
  <c r="D66" i="11"/>
  <c r="C66" i="11"/>
  <c r="C65" i="11" s="1"/>
  <c r="O65" i="11"/>
  <c r="M65" i="11"/>
  <c r="J65" i="11"/>
  <c r="I65" i="11"/>
  <c r="G65" i="11"/>
  <c r="E65" i="11"/>
  <c r="D65" i="11"/>
  <c r="S64" i="11"/>
  <c r="R64" i="11"/>
  <c r="Q64" i="11"/>
  <c r="P64" i="11"/>
  <c r="P63" i="11" s="1"/>
  <c r="P62" i="11" s="1"/>
  <c r="L64" i="11"/>
  <c r="H64" i="11"/>
  <c r="C64" i="11"/>
  <c r="Q63" i="11"/>
  <c r="O63" i="11"/>
  <c r="O62" i="11" s="1"/>
  <c r="N63" i="11"/>
  <c r="M63" i="11"/>
  <c r="M62" i="11" s="1"/>
  <c r="L63" i="11"/>
  <c r="L62" i="11" s="1"/>
  <c r="K63" i="11"/>
  <c r="S63" i="11" s="1"/>
  <c r="J63" i="11"/>
  <c r="J62" i="11" s="1"/>
  <c r="R62" i="11" s="1"/>
  <c r="H63" i="11"/>
  <c r="F63" i="11"/>
  <c r="E63" i="11"/>
  <c r="E62" i="11" s="1"/>
  <c r="C62" i="11" s="1"/>
  <c r="D63" i="11"/>
  <c r="N62" i="11"/>
  <c r="K62" i="11"/>
  <c r="I62" i="11"/>
  <c r="Q62" i="11" s="1"/>
  <c r="H62" i="11"/>
  <c r="G62" i="11"/>
  <c r="F62" i="11"/>
  <c r="D62" i="11"/>
  <c r="S61" i="11"/>
  <c r="R61" i="11"/>
  <c r="Q61" i="11"/>
  <c r="P61" i="11"/>
  <c r="P60" i="11" s="1"/>
  <c r="P59" i="11" s="1"/>
  <c r="L61" i="11"/>
  <c r="L60" i="11" s="1"/>
  <c r="L59" i="11" s="1"/>
  <c r="H61" i="11"/>
  <c r="C61" i="11"/>
  <c r="O60" i="11"/>
  <c r="N60" i="11"/>
  <c r="N59" i="11" s="1"/>
  <c r="M60" i="11"/>
  <c r="K60" i="11"/>
  <c r="S60" i="11" s="1"/>
  <c r="J60" i="11"/>
  <c r="R60" i="11" s="1"/>
  <c r="Q60" i="11"/>
  <c r="H60" i="11"/>
  <c r="H59" i="11" s="1"/>
  <c r="F60" i="11"/>
  <c r="F59" i="11" s="1"/>
  <c r="E60" i="11"/>
  <c r="D60" i="11"/>
  <c r="C60" i="11"/>
  <c r="O59" i="11"/>
  <c r="M59" i="11"/>
  <c r="J59" i="11"/>
  <c r="R59" i="11" s="1"/>
  <c r="I59" i="11"/>
  <c r="Q59" i="11" s="1"/>
  <c r="G59" i="11"/>
  <c r="E59" i="11"/>
  <c r="D59" i="11"/>
  <c r="C59" i="11" s="1"/>
  <c r="S58" i="11"/>
  <c r="R58" i="11"/>
  <c r="Q58" i="11"/>
  <c r="P58" i="11" s="1"/>
  <c r="L58" i="11"/>
  <c r="H58" i="11"/>
  <c r="C58" i="11"/>
  <c r="S57" i="11"/>
  <c r="R57" i="11"/>
  <c r="R56" i="11" s="1"/>
  <c r="Q57" i="11"/>
  <c r="P57" i="11"/>
  <c r="L57" i="11"/>
  <c r="H57" i="11"/>
  <c r="C57" i="11"/>
  <c r="S56" i="11"/>
  <c r="O56" i="11"/>
  <c r="N56" i="11"/>
  <c r="M56" i="11"/>
  <c r="K56" i="11"/>
  <c r="J56" i="11"/>
  <c r="I56" i="11"/>
  <c r="H56" i="11"/>
  <c r="G56" i="11"/>
  <c r="F56" i="11"/>
  <c r="E56" i="11"/>
  <c r="D56" i="11"/>
  <c r="C56" i="11"/>
  <c r="S55" i="11"/>
  <c r="R55" i="11"/>
  <c r="P55" i="11" s="1"/>
  <c r="P54" i="11" s="1"/>
  <c r="Q55" i="11"/>
  <c r="L55" i="11"/>
  <c r="L54" i="11" s="1"/>
  <c r="H55" i="11"/>
  <c r="C55" i="11"/>
  <c r="O54" i="11"/>
  <c r="O46" i="11" s="1"/>
  <c r="N54" i="11"/>
  <c r="M54" i="11"/>
  <c r="K54" i="11"/>
  <c r="J54" i="11"/>
  <c r="I54" i="11"/>
  <c r="H54" i="11"/>
  <c r="G54" i="11"/>
  <c r="F54" i="11"/>
  <c r="F46" i="11" s="1"/>
  <c r="E54" i="11"/>
  <c r="D54" i="11"/>
  <c r="C54" i="11"/>
  <c r="S53" i="11"/>
  <c r="R53" i="11"/>
  <c r="Q53" i="11"/>
  <c r="P53" i="11" s="1"/>
  <c r="L53" i="11"/>
  <c r="H53" i="11"/>
  <c r="C53" i="11"/>
  <c r="S52" i="11"/>
  <c r="R52" i="11"/>
  <c r="Q52" i="11"/>
  <c r="P52" i="11"/>
  <c r="L52" i="11"/>
  <c r="H52" i="11"/>
  <c r="C52" i="11"/>
  <c r="S51" i="11"/>
  <c r="R51" i="11"/>
  <c r="P51" i="11" s="1"/>
  <c r="Q51" i="11"/>
  <c r="L51" i="11"/>
  <c r="H51" i="11"/>
  <c r="C51" i="11"/>
  <c r="O50" i="11"/>
  <c r="N50" i="11"/>
  <c r="M50" i="11"/>
  <c r="L50" i="11" s="1"/>
  <c r="K50" i="11"/>
  <c r="S50" i="11" s="1"/>
  <c r="J50" i="11"/>
  <c r="R50" i="11" s="1"/>
  <c r="I50" i="11"/>
  <c r="Q50" i="11" s="1"/>
  <c r="G50" i="11"/>
  <c r="F50" i="11"/>
  <c r="E50" i="11"/>
  <c r="D50" i="11"/>
  <c r="C50" i="11" s="1"/>
  <c r="S49" i="11"/>
  <c r="R49" i="11"/>
  <c r="Q49" i="11"/>
  <c r="L49" i="11"/>
  <c r="H49" i="11"/>
  <c r="H47" i="11" s="1"/>
  <c r="C49" i="11"/>
  <c r="S48" i="11"/>
  <c r="R48" i="11"/>
  <c r="Q48" i="11"/>
  <c r="L48" i="11"/>
  <c r="H48" i="11"/>
  <c r="C48" i="11"/>
  <c r="O47" i="11"/>
  <c r="N47" i="11"/>
  <c r="M47" i="11"/>
  <c r="K47" i="11"/>
  <c r="K46" i="11" s="1"/>
  <c r="J47" i="11"/>
  <c r="I47" i="11"/>
  <c r="Q47" i="11" s="1"/>
  <c r="G47" i="11"/>
  <c r="F47" i="11"/>
  <c r="E47" i="11"/>
  <c r="D47" i="11"/>
  <c r="C47" i="11"/>
  <c r="J46" i="11"/>
  <c r="E46" i="11"/>
  <c r="S45" i="11"/>
  <c r="S44" i="11" s="1"/>
  <c r="R45" i="11"/>
  <c r="R44" i="11" s="1"/>
  <c r="Q45" i="11"/>
  <c r="Q44" i="11" s="1"/>
  <c r="L45" i="11"/>
  <c r="L44" i="11" s="1"/>
  <c r="H45" i="11"/>
  <c r="H44" i="11" s="1"/>
  <c r="C45" i="11"/>
  <c r="O44" i="11"/>
  <c r="N44" i="11"/>
  <c r="M44" i="11"/>
  <c r="K44" i="11"/>
  <c r="J44" i="11"/>
  <c r="I44" i="11"/>
  <c r="G44" i="11"/>
  <c r="F44" i="11"/>
  <c r="E44" i="11"/>
  <c r="D44" i="11"/>
  <c r="C44" i="11" s="1"/>
  <c r="Q41" i="11"/>
  <c r="L41" i="11"/>
  <c r="L38" i="11" s="1"/>
  <c r="H41" i="11"/>
  <c r="C41" i="11"/>
  <c r="H40" i="11"/>
  <c r="C40" i="11"/>
  <c r="Q39" i="11"/>
  <c r="L39" i="11"/>
  <c r="H39" i="11"/>
  <c r="C39" i="11"/>
  <c r="S38" i="11"/>
  <c r="R38" i="11"/>
  <c r="O38" i="11"/>
  <c r="N38" i="11"/>
  <c r="M38" i="11"/>
  <c r="K38" i="11"/>
  <c r="J38" i="11"/>
  <c r="I38" i="11"/>
  <c r="G38" i="11"/>
  <c r="F38" i="11"/>
  <c r="E38" i="11"/>
  <c r="D38" i="11"/>
  <c r="C38" i="11"/>
  <c r="S36" i="11"/>
  <c r="R36" i="11"/>
  <c r="R35" i="11" s="1"/>
  <c r="Q36" i="11"/>
  <c r="Q35" i="11" s="1"/>
  <c r="L36" i="11"/>
  <c r="H36" i="11"/>
  <c r="P36" i="11" s="1"/>
  <c r="C36" i="11"/>
  <c r="C34" i="11" s="1"/>
  <c r="S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S34" i="11"/>
  <c r="R34" i="11"/>
  <c r="Q34" i="11"/>
  <c r="O34" i="11"/>
  <c r="N34" i="11"/>
  <c r="M34" i="11"/>
  <c r="L34" i="11"/>
  <c r="K34" i="11"/>
  <c r="J34" i="11"/>
  <c r="I34" i="11"/>
  <c r="G34" i="11"/>
  <c r="F34" i="11"/>
  <c r="E34" i="11"/>
  <c r="D34" i="11"/>
  <c r="S33" i="11"/>
  <c r="R33" i="11"/>
  <c r="Q33" i="11"/>
  <c r="P33" i="11" s="1"/>
  <c r="L33" i="11"/>
  <c r="H33" i="11"/>
  <c r="H31" i="11" s="1"/>
  <c r="C33" i="11"/>
  <c r="S32" i="11"/>
  <c r="R32" i="11"/>
  <c r="R31" i="11" s="1"/>
  <c r="Q32" i="11"/>
  <c r="Q31" i="11" s="1"/>
  <c r="L32" i="11"/>
  <c r="L31" i="11" s="1"/>
  <c r="H32" i="11"/>
  <c r="C32" i="11"/>
  <c r="S31" i="11"/>
  <c r="O31" i="11"/>
  <c r="N31" i="11"/>
  <c r="N25" i="11" s="1"/>
  <c r="M31" i="11"/>
  <c r="K31" i="11"/>
  <c r="J31" i="11"/>
  <c r="I31" i="11"/>
  <c r="G31" i="11"/>
  <c r="F31" i="11"/>
  <c r="E31" i="11"/>
  <c r="D31" i="11"/>
  <c r="C31" i="11"/>
  <c r="S30" i="11"/>
  <c r="R30" i="11"/>
  <c r="R29" i="11" s="1"/>
  <c r="Q30" i="11"/>
  <c r="Q29" i="11" s="1"/>
  <c r="L30" i="11"/>
  <c r="L29" i="11" s="1"/>
  <c r="H30" i="11"/>
  <c r="P30" i="11" s="1"/>
  <c r="P29" i="11" s="1"/>
  <c r="C30" i="11"/>
  <c r="S29" i="11"/>
  <c r="O29" i="11"/>
  <c r="N29" i="11"/>
  <c r="M29" i="11"/>
  <c r="K29" i="11"/>
  <c r="J29" i="11"/>
  <c r="I29" i="11"/>
  <c r="I25" i="11" s="1"/>
  <c r="G29" i="11"/>
  <c r="F29" i="11"/>
  <c r="E29" i="11"/>
  <c r="D29" i="11"/>
  <c r="C29" i="11"/>
  <c r="S28" i="11"/>
  <c r="R28" i="11"/>
  <c r="Q28" i="11"/>
  <c r="L28" i="11"/>
  <c r="L26" i="11" s="1"/>
  <c r="H28" i="11"/>
  <c r="H26" i="11" s="1"/>
  <c r="C28" i="11"/>
  <c r="S27" i="11"/>
  <c r="S26" i="11" s="1"/>
  <c r="S25" i="11" s="1"/>
  <c r="R27" i="11"/>
  <c r="Q27" i="11"/>
  <c r="P27" i="11"/>
  <c r="L27" i="11"/>
  <c r="H27" i="11"/>
  <c r="C27" i="11"/>
  <c r="R26" i="11"/>
  <c r="O26" i="11"/>
  <c r="O25" i="11" s="1"/>
  <c r="N26" i="11"/>
  <c r="M26" i="11"/>
  <c r="K26" i="11"/>
  <c r="J26" i="11"/>
  <c r="J25" i="11" s="1"/>
  <c r="I26" i="11"/>
  <c r="G26" i="11"/>
  <c r="F26" i="11"/>
  <c r="E26" i="11"/>
  <c r="D26" i="11"/>
  <c r="C26" i="11"/>
  <c r="M25" i="11"/>
  <c r="K25" i="11"/>
  <c r="F25" i="11"/>
  <c r="E25" i="11"/>
  <c r="D25" i="11"/>
  <c r="C25" i="11"/>
  <c r="S24" i="11"/>
  <c r="R24" i="11"/>
  <c r="Q24" i="11"/>
  <c r="L24" i="11"/>
  <c r="P24" i="11" s="1"/>
  <c r="S23" i="11"/>
  <c r="R23" i="11"/>
  <c r="R22" i="11" s="1"/>
  <c r="Q23" i="11"/>
  <c r="Q22" i="11" s="1"/>
  <c r="M23" i="11"/>
  <c r="M22" i="11" s="1"/>
  <c r="L23" i="11"/>
  <c r="L22" i="11" s="1"/>
  <c r="I23" i="11"/>
  <c r="H23" i="11"/>
  <c r="P23" i="11" s="1"/>
  <c r="P22" i="11" s="1"/>
  <c r="G23" i="11"/>
  <c r="F23" i="11"/>
  <c r="E23" i="11"/>
  <c r="E22" i="11" s="1"/>
  <c r="D23" i="11"/>
  <c r="C23" i="11"/>
  <c r="S22" i="11"/>
  <c r="O22" i="11"/>
  <c r="N22" i="11"/>
  <c r="K22" i="11"/>
  <c r="J22" i="11"/>
  <c r="I22" i="11"/>
  <c r="H22" i="11"/>
  <c r="G22" i="11"/>
  <c r="F22" i="11"/>
  <c r="D22" i="11"/>
  <c r="C22" i="11"/>
  <c r="S21" i="11"/>
  <c r="R21" i="11"/>
  <c r="Q21" i="11"/>
  <c r="L21" i="11"/>
  <c r="H21" i="11"/>
  <c r="C21" i="11"/>
  <c r="S20" i="11"/>
  <c r="S19" i="11" s="1"/>
  <c r="R20" i="11"/>
  <c r="Q20" i="11"/>
  <c r="L20" i="11"/>
  <c r="H20" i="11"/>
  <c r="C20" i="11"/>
  <c r="R19" i="11"/>
  <c r="O19" i="11"/>
  <c r="N19" i="11"/>
  <c r="N13" i="11" s="1"/>
  <c r="N11" i="11" s="1"/>
  <c r="M19" i="11"/>
  <c r="K19" i="11"/>
  <c r="J19" i="11"/>
  <c r="I19" i="11"/>
  <c r="G19" i="11"/>
  <c r="F19" i="11"/>
  <c r="F13" i="11" s="1"/>
  <c r="F11" i="11" s="1"/>
  <c r="F37" i="11" s="1"/>
  <c r="F42" i="11" s="1"/>
  <c r="E19" i="11"/>
  <c r="E13" i="11" s="1"/>
  <c r="D19" i="11"/>
  <c r="C19" i="11"/>
  <c r="S18" i="11"/>
  <c r="R18" i="11"/>
  <c r="Q18" i="11"/>
  <c r="L18" i="11"/>
  <c r="H18" i="11"/>
  <c r="P18" i="11" s="1"/>
  <c r="C18" i="11"/>
  <c r="S17" i="11"/>
  <c r="R17" i="11"/>
  <c r="Q17" i="11"/>
  <c r="L17" i="11"/>
  <c r="H17" i="11"/>
  <c r="C17" i="11"/>
  <c r="C14" i="11" s="1"/>
  <c r="C13" i="11" s="1"/>
  <c r="C11" i="11" s="1"/>
  <c r="S16" i="11"/>
  <c r="R16" i="11"/>
  <c r="Q16" i="11"/>
  <c r="L16" i="11"/>
  <c r="H16" i="11"/>
  <c r="C16" i="11"/>
  <c r="S15" i="11"/>
  <c r="S14" i="11" s="1"/>
  <c r="S13" i="11" s="1"/>
  <c r="S11" i="11" s="1"/>
  <c r="S37" i="11" s="1"/>
  <c r="S42" i="11" s="1"/>
  <c r="R15" i="11"/>
  <c r="Q15" i="11"/>
  <c r="L15" i="11"/>
  <c r="H15" i="11"/>
  <c r="P15" i="11" s="1"/>
  <c r="C15" i="11"/>
  <c r="R14" i="11"/>
  <c r="R13" i="11" s="1"/>
  <c r="O14" i="11"/>
  <c r="O13" i="11" s="1"/>
  <c r="O11" i="11" s="1"/>
  <c r="O37" i="11" s="1"/>
  <c r="O42" i="11" s="1"/>
  <c r="N14" i="11"/>
  <c r="M14" i="11"/>
  <c r="K14" i="11"/>
  <c r="J14" i="11"/>
  <c r="J13" i="11" s="1"/>
  <c r="J11" i="11" s="1"/>
  <c r="J37" i="11" s="1"/>
  <c r="J42" i="11" s="1"/>
  <c r="I14" i="11"/>
  <c r="G14" i="11"/>
  <c r="F14" i="11"/>
  <c r="E14" i="11"/>
  <c r="D14" i="11"/>
  <c r="K13" i="11"/>
  <c r="K11" i="11" s="1"/>
  <c r="K37" i="11" s="1"/>
  <c r="K42" i="11" s="1"/>
  <c r="D13" i="11"/>
  <c r="D11" i="11" s="1"/>
  <c r="D37" i="11" s="1"/>
  <c r="S12" i="11"/>
  <c r="R12" i="11"/>
  <c r="Q12" i="11"/>
  <c r="L12" i="11"/>
  <c r="P12" i="11" s="1"/>
  <c r="C12" i="11"/>
  <c r="Q82" i="12" l="1"/>
  <c r="P37" i="12"/>
  <c r="P42" i="12" s="1"/>
  <c r="Q37" i="12"/>
  <c r="Q42" i="12" s="1"/>
  <c r="S73" i="11"/>
  <c r="Q69" i="11"/>
  <c r="L65" i="11"/>
  <c r="L56" i="11"/>
  <c r="R54" i="11"/>
  <c r="S54" i="11"/>
  <c r="Q54" i="11"/>
  <c r="M46" i="11"/>
  <c r="L47" i="11"/>
  <c r="P49" i="11"/>
  <c r="R47" i="11"/>
  <c r="N46" i="11"/>
  <c r="N82" i="11" s="1"/>
  <c r="P48" i="11"/>
  <c r="Q38" i="11"/>
  <c r="P41" i="11"/>
  <c r="P39" i="11"/>
  <c r="L25" i="11"/>
  <c r="N37" i="11"/>
  <c r="N42" i="11" s="1"/>
  <c r="Q26" i="11"/>
  <c r="P26" i="11"/>
  <c r="Q25" i="11"/>
  <c r="L19" i="11"/>
  <c r="P17" i="11"/>
  <c r="M13" i="11"/>
  <c r="M11" i="11" s="1"/>
  <c r="M37" i="11" s="1"/>
  <c r="M42" i="11" s="1"/>
  <c r="L14" i="11"/>
  <c r="L13" i="11" s="1"/>
  <c r="L11" i="11" s="1"/>
  <c r="L37" i="11" s="1"/>
  <c r="L42" i="11" s="1"/>
  <c r="J73" i="11"/>
  <c r="R73" i="11" s="1"/>
  <c r="P76" i="11"/>
  <c r="H65" i="11"/>
  <c r="P65" i="11"/>
  <c r="P56" i="11"/>
  <c r="Q56" i="11"/>
  <c r="I46" i="11"/>
  <c r="Q46" i="11" s="1"/>
  <c r="G46" i="11"/>
  <c r="P47" i="11"/>
  <c r="G82" i="11"/>
  <c r="H38" i="11"/>
  <c r="R25" i="11"/>
  <c r="H29" i="11"/>
  <c r="G25" i="11"/>
  <c r="H25" i="11"/>
  <c r="P21" i="11"/>
  <c r="H19" i="11"/>
  <c r="Q19" i="11"/>
  <c r="I13" i="11"/>
  <c r="I11" i="11" s="1"/>
  <c r="I37" i="11" s="1"/>
  <c r="H37" i="11" s="1"/>
  <c r="G13" i="11"/>
  <c r="G11" i="11" s="1"/>
  <c r="Q14" i="11"/>
  <c r="H14" i="11"/>
  <c r="H13" i="11" s="1"/>
  <c r="H11" i="11" s="1"/>
  <c r="R11" i="11"/>
  <c r="M82" i="11"/>
  <c r="E82" i="11"/>
  <c r="Q77" i="11"/>
  <c r="P35" i="11"/>
  <c r="P34" i="11"/>
  <c r="F82" i="11"/>
  <c r="O82" i="11"/>
  <c r="Q73" i="11"/>
  <c r="L46" i="11"/>
  <c r="L82" i="11" s="1"/>
  <c r="S62" i="11"/>
  <c r="D42" i="11"/>
  <c r="E11" i="11"/>
  <c r="E37" i="11" s="1"/>
  <c r="E42" i="11" s="1"/>
  <c r="J82" i="11"/>
  <c r="S46" i="11"/>
  <c r="P74" i="11"/>
  <c r="P73" i="11" s="1"/>
  <c r="P20" i="11"/>
  <c r="P19" i="11" s="1"/>
  <c r="P45" i="11"/>
  <c r="P44" i="11" s="1"/>
  <c r="R63" i="11"/>
  <c r="D73" i="11"/>
  <c r="C73" i="11" s="1"/>
  <c r="P16" i="11"/>
  <c r="P14" i="11" s="1"/>
  <c r="P28" i="11"/>
  <c r="P32" i="11"/>
  <c r="P31" i="11" s="1"/>
  <c r="H34" i="11"/>
  <c r="H50" i="11"/>
  <c r="P50" i="11" s="1"/>
  <c r="K59" i="11"/>
  <c r="S59" i="11" s="1"/>
  <c r="K65" i="11"/>
  <c r="D46" i="11"/>
  <c r="C46" i="11" s="1"/>
  <c r="S47" i="11"/>
  <c r="C63" i="11"/>
  <c r="R88" i="10"/>
  <c r="M88" i="10"/>
  <c r="I88" i="10"/>
  <c r="D88" i="10"/>
  <c r="S87" i="10"/>
  <c r="R87" i="10"/>
  <c r="Q87" i="10"/>
  <c r="M87" i="10"/>
  <c r="I87" i="10"/>
  <c r="D87" i="10"/>
  <c r="S86" i="10"/>
  <c r="R86" i="10"/>
  <c r="M86" i="10"/>
  <c r="I86" i="10"/>
  <c r="Q86" i="10" s="1"/>
  <c r="D86" i="10"/>
  <c r="P85" i="10"/>
  <c r="O85" i="10"/>
  <c r="N85" i="10"/>
  <c r="M85" i="10"/>
  <c r="L85" i="10"/>
  <c r="K85" i="10"/>
  <c r="S85" i="10" s="1"/>
  <c r="J85" i="10"/>
  <c r="R85" i="10" s="1"/>
  <c r="H85" i="10"/>
  <c r="G85" i="10"/>
  <c r="F85" i="10"/>
  <c r="E85" i="10"/>
  <c r="D85" i="10"/>
  <c r="S83" i="10"/>
  <c r="R83" i="10"/>
  <c r="I83" i="10"/>
  <c r="D83" i="10"/>
  <c r="S81" i="10"/>
  <c r="R81" i="10"/>
  <c r="P81" i="10" s="1"/>
  <c r="P80" i="10" s="1"/>
  <c r="Q81" i="10"/>
  <c r="L81" i="10"/>
  <c r="L80" i="10" s="1"/>
  <c r="H81" i="10"/>
  <c r="H80" i="10" s="1"/>
  <c r="C81" i="10"/>
  <c r="O80" i="10"/>
  <c r="N80" i="10"/>
  <c r="M80" i="10"/>
  <c r="K80" i="10"/>
  <c r="S80" i="10" s="1"/>
  <c r="J80" i="10"/>
  <c r="R80" i="10" s="1"/>
  <c r="I80" i="10"/>
  <c r="Q80" i="10" s="1"/>
  <c r="G80" i="10"/>
  <c r="F80" i="10"/>
  <c r="E80" i="10"/>
  <c r="D80" i="10"/>
  <c r="C80" i="10" s="1"/>
  <c r="S79" i="10"/>
  <c r="R79" i="10"/>
  <c r="Q79" i="10"/>
  <c r="L79" i="10"/>
  <c r="L78" i="10" s="1"/>
  <c r="L77" i="10" s="1"/>
  <c r="H79" i="10"/>
  <c r="H78" i="10" s="1"/>
  <c r="H77" i="10" s="1"/>
  <c r="C79" i="10"/>
  <c r="O78" i="10"/>
  <c r="N78" i="10"/>
  <c r="M78" i="10"/>
  <c r="K78" i="10"/>
  <c r="S78" i="10" s="1"/>
  <c r="J78" i="10"/>
  <c r="R78" i="10" s="1"/>
  <c r="I78" i="10"/>
  <c r="Q78" i="10" s="1"/>
  <c r="G78" i="10"/>
  <c r="F78" i="10"/>
  <c r="E78" i="10"/>
  <c r="D78" i="10"/>
  <c r="C78" i="10" s="1"/>
  <c r="O77" i="10"/>
  <c r="N77" i="10"/>
  <c r="M77" i="10"/>
  <c r="K77" i="10"/>
  <c r="S77" i="10" s="1"/>
  <c r="J77" i="10"/>
  <c r="R77" i="10" s="1"/>
  <c r="G77" i="10"/>
  <c r="F77" i="10"/>
  <c r="E77" i="10"/>
  <c r="S76" i="10"/>
  <c r="R76" i="10"/>
  <c r="Q76" i="10"/>
  <c r="P76" i="10" s="1"/>
  <c r="L76" i="10"/>
  <c r="H76" i="10"/>
  <c r="C76" i="10"/>
  <c r="S75" i="10"/>
  <c r="R75" i="10"/>
  <c r="Q75" i="10"/>
  <c r="L75" i="10"/>
  <c r="L74" i="10" s="1"/>
  <c r="L73" i="10" s="1"/>
  <c r="H75" i="10"/>
  <c r="H74" i="10" s="1"/>
  <c r="H73" i="10" s="1"/>
  <c r="C75" i="10"/>
  <c r="O74" i="10"/>
  <c r="O73" i="10" s="1"/>
  <c r="N74" i="10"/>
  <c r="N73" i="10" s="1"/>
  <c r="M74" i="10"/>
  <c r="M73" i="10" s="1"/>
  <c r="K74" i="10"/>
  <c r="J74" i="10"/>
  <c r="I74" i="10"/>
  <c r="I73" i="10" s="1"/>
  <c r="G74" i="10"/>
  <c r="F74" i="10"/>
  <c r="E74" i="10"/>
  <c r="E73" i="10" s="1"/>
  <c r="D74" i="10"/>
  <c r="C74" i="10" s="1"/>
  <c r="K73" i="10"/>
  <c r="J73" i="10"/>
  <c r="G73" i="10"/>
  <c r="F73" i="10"/>
  <c r="S72" i="10"/>
  <c r="R72" i="10"/>
  <c r="Q72" i="10"/>
  <c r="P72" i="10"/>
  <c r="L72" i="10"/>
  <c r="H72" i="10"/>
  <c r="C72" i="10"/>
  <c r="S71" i="10"/>
  <c r="R71" i="10"/>
  <c r="P71" i="10" s="1"/>
  <c r="Q71" i="10"/>
  <c r="L71" i="10"/>
  <c r="H71" i="10"/>
  <c r="C71" i="10"/>
  <c r="S70" i="10"/>
  <c r="R70" i="10"/>
  <c r="Q70" i="10"/>
  <c r="P70" i="10" s="1"/>
  <c r="P69" i="10" s="1"/>
  <c r="L70" i="10"/>
  <c r="H70" i="10"/>
  <c r="C70" i="10"/>
  <c r="Q69" i="10"/>
  <c r="O69" i="10"/>
  <c r="N69" i="10"/>
  <c r="M69" i="10"/>
  <c r="L69" i="10"/>
  <c r="K69" i="10"/>
  <c r="S69" i="10" s="1"/>
  <c r="J69" i="10"/>
  <c r="R69" i="10" s="1"/>
  <c r="I69" i="10"/>
  <c r="H69" i="10"/>
  <c r="G69" i="10"/>
  <c r="F69" i="10"/>
  <c r="E69" i="10"/>
  <c r="D69" i="10"/>
  <c r="C69" i="10" s="1"/>
  <c r="S68" i="10"/>
  <c r="R68" i="10"/>
  <c r="Q68" i="10"/>
  <c r="L68" i="10"/>
  <c r="L65" i="10" s="1"/>
  <c r="H68" i="10"/>
  <c r="H65" i="10" s="1"/>
  <c r="C68" i="10"/>
  <c r="S67" i="10"/>
  <c r="R67" i="10"/>
  <c r="Q67" i="10"/>
  <c r="P67" i="10"/>
  <c r="P66" i="10" s="1"/>
  <c r="L67" i="10"/>
  <c r="H67" i="10"/>
  <c r="C67" i="10"/>
  <c r="O66" i="10"/>
  <c r="O65" i="10" s="1"/>
  <c r="N66" i="10"/>
  <c r="M66" i="10"/>
  <c r="L66" i="10"/>
  <c r="K66" i="10"/>
  <c r="S66" i="10" s="1"/>
  <c r="J66" i="10"/>
  <c r="R66" i="10" s="1"/>
  <c r="I66" i="10"/>
  <c r="Q66" i="10" s="1"/>
  <c r="H66" i="10"/>
  <c r="G66" i="10"/>
  <c r="G65" i="10" s="1"/>
  <c r="F66" i="10"/>
  <c r="E66" i="10"/>
  <c r="D66" i="10"/>
  <c r="C66" i="10"/>
  <c r="C65" i="10" s="1"/>
  <c r="N65" i="10"/>
  <c r="M65" i="10"/>
  <c r="I65" i="10"/>
  <c r="F65" i="10"/>
  <c r="E65" i="10"/>
  <c r="D65" i="10"/>
  <c r="S64" i="10"/>
  <c r="R64" i="10"/>
  <c r="Q64" i="10"/>
  <c r="P64" i="10" s="1"/>
  <c r="P63" i="10" s="1"/>
  <c r="P62" i="10" s="1"/>
  <c r="L64" i="10"/>
  <c r="H64" i="10"/>
  <c r="C64" i="10"/>
  <c r="Q63" i="10"/>
  <c r="O63" i="10"/>
  <c r="N63" i="10"/>
  <c r="N62" i="10" s="1"/>
  <c r="M63" i="10"/>
  <c r="M62" i="10" s="1"/>
  <c r="L63" i="10"/>
  <c r="K63" i="10"/>
  <c r="S63" i="10" s="1"/>
  <c r="J63" i="10"/>
  <c r="R63" i="10" s="1"/>
  <c r="H63" i="10"/>
  <c r="F63" i="10"/>
  <c r="F62" i="10" s="1"/>
  <c r="E63" i="10"/>
  <c r="D63" i="10"/>
  <c r="C63" i="10"/>
  <c r="O62" i="10"/>
  <c r="L62" i="10"/>
  <c r="K62" i="10"/>
  <c r="S62" i="10" s="1"/>
  <c r="J62" i="10"/>
  <c r="I62" i="10"/>
  <c r="Q62" i="10" s="1"/>
  <c r="H62" i="10"/>
  <c r="G62" i="10"/>
  <c r="E62" i="10"/>
  <c r="D62" i="10"/>
  <c r="C62" i="10" s="1"/>
  <c r="S61" i="10"/>
  <c r="R61" i="10"/>
  <c r="Q61" i="10"/>
  <c r="P61" i="10" s="1"/>
  <c r="P60" i="10" s="1"/>
  <c r="P59" i="10" s="1"/>
  <c r="L61" i="10"/>
  <c r="H61" i="10"/>
  <c r="H60" i="10" s="1"/>
  <c r="H59" i="10" s="1"/>
  <c r="C61" i="10"/>
  <c r="O60" i="10"/>
  <c r="O59" i="10" s="1"/>
  <c r="N60" i="10"/>
  <c r="M60" i="10"/>
  <c r="L60" i="10"/>
  <c r="L59" i="10" s="1"/>
  <c r="K60" i="10"/>
  <c r="S60" i="10" s="1"/>
  <c r="J60" i="10"/>
  <c r="R60" i="10" s="1"/>
  <c r="I60" i="10"/>
  <c r="Q60" i="10" s="1"/>
  <c r="G60" i="10"/>
  <c r="G59" i="10" s="1"/>
  <c r="F60" i="10"/>
  <c r="E60" i="10"/>
  <c r="D60" i="10"/>
  <c r="C60" i="10" s="1"/>
  <c r="N59" i="10"/>
  <c r="M59" i="10"/>
  <c r="J59" i="10"/>
  <c r="R59" i="10" s="1"/>
  <c r="F59" i="10"/>
  <c r="E59" i="10"/>
  <c r="D59" i="10"/>
  <c r="C59" i="10" s="1"/>
  <c r="S58" i="10"/>
  <c r="R58" i="10"/>
  <c r="R56" i="10" s="1"/>
  <c r="Q58" i="10"/>
  <c r="P58" i="10" s="1"/>
  <c r="L58" i="10"/>
  <c r="H58" i="10"/>
  <c r="C58" i="10"/>
  <c r="S57" i="10"/>
  <c r="R57" i="10"/>
  <c r="Q57" i="10"/>
  <c r="Q56" i="10" s="1"/>
  <c r="L57" i="10"/>
  <c r="H57" i="10"/>
  <c r="H56" i="10" s="1"/>
  <c r="C57" i="10"/>
  <c r="S56" i="10"/>
  <c r="O56" i="10"/>
  <c r="N56" i="10"/>
  <c r="M56" i="10"/>
  <c r="L56" i="10"/>
  <c r="K56" i="10"/>
  <c r="J56" i="10"/>
  <c r="I56" i="10"/>
  <c r="G56" i="10"/>
  <c r="F56" i="10"/>
  <c r="E56" i="10"/>
  <c r="D56" i="10"/>
  <c r="C56" i="10" s="1"/>
  <c r="S55" i="10"/>
  <c r="R55" i="10"/>
  <c r="Q55" i="10"/>
  <c r="P55" i="10"/>
  <c r="P54" i="10" s="1"/>
  <c r="L55" i="10"/>
  <c r="L54" i="10" s="1"/>
  <c r="H55" i="10"/>
  <c r="H54" i="10" s="1"/>
  <c r="C55" i="10"/>
  <c r="O54" i="10"/>
  <c r="O46" i="10" s="1"/>
  <c r="N54" i="10"/>
  <c r="M54" i="10"/>
  <c r="K54" i="10"/>
  <c r="S54" i="10" s="1"/>
  <c r="J54" i="10"/>
  <c r="R54" i="10" s="1"/>
  <c r="I54" i="10"/>
  <c r="Q54" i="10" s="1"/>
  <c r="G54" i="10"/>
  <c r="F54" i="10"/>
  <c r="E54" i="10"/>
  <c r="D54" i="10"/>
  <c r="S53" i="10"/>
  <c r="R53" i="10"/>
  <c r="Q53" i="10"/>
  <c r="P53" i="10" s="1"/>
  <c r="L53" i="10"/>
  <c r="H53" i="10"/>
  <c r="C53" i="10"/>
  <c r="S52" i="10"/>
  <c r="R52" i="10"/>
  <c r="Q52" i="10"/>
  <c r="P52" i="10" s="1"/>
  <c r="L52" i="10"/>
  <c r="H52" i="10"/>
  <c r="C52" i="10"/>
  <c r="S51" i="10"/>
  <c r="R51" i="10"/>
  <c r="Q51" i="10"/>
  <c r="P51" i="10" s="1"/>
  <c r="L51" i="10"/>
  <c r="H51" i="10"/>
  <c r="C51" i="10"/>
  <c r="O50" i="10"/>
  <c r="N50" i="10"/>
  <c r="M50" i="10"/>
  <c r="K50" i="10"/>
  <c r="S50" i="10" s="1"/>
  <c r="J50" i="10"/>
  <c r="I50" i="10"/>
  <c r="Q50" i="10" s="1"/>
  <c r="G50" i="10"/>
  <c r="F50" i="10"/>
  <c r="F46" i="10" s="1"/>
  <c r="E50" i="10"/>
  <c r="D50" i="10"/>
  <c r="S49" i="10"/>
  <c r="R49" i="10"/>
  <c r="Q49" i="10"/>
  <c r="P49" i="10" s="1"/>
  <c r="L49" i="10"/>
  <c r="L47" i="10" s="1"/>
  <c r="H49" i="10"/>
  <c r="C49" i="10"/>
  <c r="S48" i="10"/>
  <c r="R48" i="10"/>
  <c r="Q48" i="10"/>
  <c r="L48" i="10"/>
  <c r="H48" i="10"/>
  <c r="H47" i="10" s="1"/>
  <c r="C48" i="10"/>
  <c r="O47" i="10"/>
  <c r="N47" i="10"/>
  <c r="N46" i="10" s="1"/>
  <c r="M47" i="10"/>
  <c r="K47" i="10"/>
  <c r="S47" i="10" s="1"/>
  <c r="J47" i="10"/>
  <c r="I47" i="10"/>
  <c r="Q47" i="10" s="1"/>
  <c r="G47" i="10"/>
  <c r="F47" i="10"/>
  <c r="E47" i="10"/>
  <c r="E46" i="10" s="1"/>
  <c r="D47" i="10"/>
  <c r="S45" i="10"/>
  <c r="S44" i="10" s="1"/>
  <c r="R45" i="10"/>
  <c r="Q45" i="10"/>
  <c r="P45" i="10" s="1"/>
  <c r="P44" i="10" s="1"/>
  <c r="L45" i="10"/>
  <c r="L44" i="10" s="1"/>
  <c r="H45" i="10"/>
  <c r="H44" i="10" s="1"/>
  <c r="C45" i="10"/>
  <c r="R44" i="10"/>
  <c r="O44" i="10"/>
  <c r="N44" i="10"/>
  <c r="M44" i="10"/>
  <c r="K44" i="10"/>
  <c r="J44" i="10"/>
  <c r="I44" i="10"/>
  <c r="G44" i="10"/>
  <c r="F44" i="10"/>
  <c r="E44" i="10"/>
  <c r="C44" i="10" s="1"/>
  <c r="D44" i="10"/>
  <c r="Q41" i="10"/>
  <c r="L41" i="10"/>
  <c r="H41" i="10"/>
  <c r="C41" i="10"/>
  <c r="H40" i="10"/>
  <c r="C40" i="10"/>
  <c r="Q39" i="10"/>
  <c r="Q38" i="10" s="1"/>
  <c r="L39" i="10"/>
  <c r="H39" i="10"/>
  <c r="C39" i="10"/>
  <c r="S38" i="10"/>
  <c r="R38" i="10"/>
  <c r="O38" i="10"/>
  <c r="N38" i="10"/>
  <c r="M38" i="10"/>
  <c r="L38" i="10"/>
  <c r="K38" i="10"/>
  <c r="J38" i="10"/>
  <c r="I38" i="10"/>
  <c r="G38" i="10"/>
  <c r="F38" i="10"/>
  <c r="E38" i="10"/>
  <c r="D38" i="10"/>
  <c r="C38" i="10"/>
  <c r="S36" i="10"/>
  <c r="S35" i="10" s="1"/>
  <c r="R36" i="10"/>
  <c r="R35" i="10" s="1"/>
  <c r="Q36" i="10"/>
  <c r="L36" i="10"/>
  <c r="L34" i="10" s="1"/>
  <c r="H36" i="10"/>
  <c r="H35" i="10" s="1"/>
  <c r="C36" i="10"/>
  <c r="C34" i="10" s="1"/>
  <c r="Q35" i="10"/>
  <c r="O35" i="10"/>
  <c r="N35" i="10"/>
  <c r="M35" i="10"/>
  <c r="L35" i="10"/>
  <c r="K35" i="10"/>
  <c r="J35" i="10"/>
  <c r="I35" i="10"/>
  <c r="G35" i="10"/>
  <c r="F35" i="10"/>
  <c r="E35" i="10"/>
  <c r="D35" i="10"/>
  <c r="S34" i="10"/>
  <c r="R34" i="10"/>
  <c r="Q34" i="10"/>
  <c r="O34" i="10"/>
  <c r="N34" i="10"/>
  <c r="M34" i="10"/>
  <c r="K34" i="10"/>
  <c r="J34" i="10"/>
  <c r="I34" i="10"/>
  <c r="G34" i="10"/>
  <c r="F34" i="10"/>
  <c r="E34" i="10"/>
  <c r="D34" i="10"/>
  <c r="S33" i="10"/>
  <c r="R33" i="10"/>
  <c r="Q33" i="10"/>
  <c r="L33" i="10"/>
  <c r="H33" i="10"/>
  <c r="C33" i="10"/>
  <c r="S32" i="10"/>
  <c r="S31" i="10" s="1"/>
  <c r="R32" i="10"/>
  <c r="R31" i="10" s="1"/>
  <c r="Q32" i="10"/>
  <c r="L32" i="10"/>
  <c r="H32" i="10"/>
  <c r="H31" i="10" s="1"/>
  <c r="C32" i="10"/>
  <c r="Q31" i="10"/>
  <c r="O31" i="10"/>
  <c r="N31" i="10"/>
  <c r="M31" i="10"/>
  <c r="L31" i="10"/>
  <c r="K31" i="10"/>
  <c r="J31" i="10"/>
  <c r="J25" i="10" s="1"/>
  <c r="I31" i="10"/>
  <c r="G31" i="10"/>
  <c r="F31" i="10"/>
  <c r="E31" i="10"/>
  <c r="E25" i="10" s="1"/>
  <c r="D31" i="10"/>
  <c r="S30" i="10"/>
  <c r="S29" i="10" s="1"/>
  <c r="R30" i="10"/>
  <c r="R29" i="10" s="1"/>
  <c r="Q30" i="10"/>
  <c r="L30" i="10"/>
  <c r="H30" i="10"/>
  <c r="H29" i="10" s="1"/>
  <c r="C30" i="10"/>
  <c r="C29" i="10" s="1"/>
  <c r="Q29" i="10"/>
  <c r="O29" i="10"/>
  <c r="N29" i="10"/>
  <c r="M29" i="10"/>
  <c r="L29" i="10"/>
  <c r="K29" i="10"/>
  <c r="J29" i="10"/>
  <c r="I29" i="10"/>
  <c r="G29" i="10"/>
  <c r="F29" i="10"/>
  <c r="E29" i="10"/>
  <c r="D29" i="10"/>
  <c r="S28" i="10"/>
  <c r="R28" i="10"/>
  <c r="Q28" i="10"/>
  <c r="L28" i="10"/>
  <c r="H28" i="10"/>
  <c r="H26" i="10" s="1"/>
  <c r="C28" i="10"/>
  <c r="C26" i="10" s="1"/>
  <c r="C25" i="10" s="1"/>
  <c r="S27" i="10"/>
  <c r="R27" i="10"/>
  <c r="R26" i="10" s="1"/>
  <c r="Q27" i="10"/>
  <c r="L27" i="10"/>
  <c r="H27" i="10"/>
  <c r="C27" i="10"/>
  <c r="S26" i="10"/>
  <c r="O26" i="10"/>
  <c r="O25" i="10" s="1"/>
  <c r="N26" i="10"/>
  <c r="N25" i="10" s="1"/>
  <c r="L25" i="10" s="1"/>
  <c r="M26" i="10"/>
  <c r="L26" i="10"/>
  <c r="K26" i="10"/>
  <c r="K25" i="10" s="1"/>
  <c r="J26" i="10"/>
  <c r="I26" i="10"/>
  <c r="G26" i="10"/>
  <c r="F26" i="10"/>
  <c r="F25" i="10" s="1"/>
  <c r="E26" i="10"/>
  <c r="D26" i="10"/>
  <c r="M25" i="10"/>
  <c r="D25" i="10"/>
  <c r="S24" i="10"/>
  <c r="R24" i="10"/>
  <c r="Q24" i="10"/>
  <c r="P24" i="10"/>
  <c r="L24" i="10"/>
  <c r="S23" i="10"/>
  <c r="S22" i="10" s="1"/>
  <c r="R23" i="10"/>
  <c r="R22" i="10" s="1"/>
  <c r="M23" i="10"/>
  <c r="M22" i="10" s="1"/>
  <c r="I23" i="10"/>
  <c r="I22" i="10" s="1"/>
  <c r="H23" i="10"/>
  <c r="G23" i="10"/>
  <c r="F23" i="10"/>
  <c r="F22" i="10" s="1"/>
  <c r="E23" i="10"/>
  <c r="D23" i="10"/>
  <c r="C23" i="10"/>
  <c r="C22" i="10" s="1"/>
  <c r="O22" i="10"/>
  <c r="N22" i="10"/>
  <c r="K22" i="10"/>
  <c r="J22" i="10"/>
  <c r="H22" i="10"/>
  <c r="G22" i="10"/>
  <c r="E22" i="10"/>
  <c r="D22" i="10"/>
  <c r="S21" i="10"/>
  <c r="R21" i="10"/>
  <c r="Q21" i="10"/>
  <c r="L21" i="10"/>
  <c r="H21" i="10"/>
  <c r="P21" i="10" s="1"/>
  <c r="C21" i="10"/>
  <c r="S20" i="10"/>
  <c r="R20" i="10"/>
  <c r="Q20" i="10"/>
  <c r="L20" i="10"/>
  <c r="H20" i="10"/>
  <c r="C20" i="10"/>
  <c r="S19" i="10"/>
  <c r="R19" i="10"/>
  <c r="O19" i="10"/>
  <c r="N19" i="10"/>
  <c r="M19" i="10"/>
  <c r="K19" i="10"/>
  <c r="J19" i="10"/>
  <c r="J13" i="10" s="1"/>
  <c r="J11" i="10" s="1"/>
  <c r="I19" i="10"/>
  <c r="G19" i="10"/>
  <c r="F19" i="10"/>
  <c r="E19" i="10"/>
  <c r="D19" i="10"/>
  <c r="D13" i="10" s="1"/>
  <c r="D11" i="10" s="1"/>
  <c r="D37" i="10" s="1"/>
  <c r="S18" i="10"/>
  <c r="R18" i="10"/>
  <c r="Q18" i="10"/>
  <c r="L18" i="10"/>
  <c r="H18" i="10"/>
  <c r="C18" i="10"/>
  <c r="S17" i="10"/>
  <c r="R17" i="10"/>
  <c r="Q17" i="10"/>
  <c r="L17" i="10"/>
  <c r="H17" i="10"/>
  <c r="C17" i="10"/>
  <c r="S16" i="10"/>
  <c r="R16" i="10"/>
  <c r="Q16" i="10"/>
  <c r="L16" i="10"/>
  <c r="H16" i="10"/>
  <c r="C16" i="10"/>
  <c r="S15" i="10"/>
  <c r="R15" i="10"/>
  <c r="R14" i="10" s="1"/>
  <c r="R13" i="10" s="1"/>
  <c r="Q15" i="10"/>
  <c r="L15" i="10"/>
  <c r="P15" i="10" s="1"/>
  <c r="H15" i="10"/>
  <c r="C15" i="10"/>
  <c r="S14" i="10"/>
  <c r="S13" i="10" s="1"/>
  <c r="O14" i="10"/>
  <c r="O13" i="10" s="1"/>
  <c r="O11" i="10" s="1"/>
  <c r="O37" i="10" s="1"/>
  <c r="O42" i="10" s="1"/>
  <c r="N14" i="10"/>
  <c r="N13" i="10" s="1"/>
  <c r="N11" i="10" s="1"/>
  <c r="M14" i="10"/>
  <c r="M13" i="10" s="1"/>
  <c r="M11" i="10" s="1"/>
  <c r="M37" i="10" s="1"/>
  <c r="K14" i="10"/>
  <c r="K13" i="10" s="1"/>
  <c r="K11" i="10" s="1"/>
  <c r="K37" i="10" s="1"/>
  <c r="K42" i="10" s="1"/>
  <c r="J14" i="10"/>
  <c r="I14" i="10"/>
  <c r="G14" i="10"/>
  <c r="F14" i="10"/>
  <c r="F13" i="10" s="1"/>
  <c r="F11" i="10" s="1"/>
  <c r="F37" i="10" s="1"/>
  <c r="F42" i="10" s="1"/>
  <c r="E14" i="10"/>
  <c r="D14" i="10"/>
  <c r="C14" i="10"/>
  <c r="I13" i="10"/>
  <c r="I11" i="10" s="1"/>
  <c r="E13" i="10"/>
  <c r="E11" i="10" s="1"/>
  <c r="S12" i="10"/>
  <c r="R12" i="10"/>
  <c r="Q12" i="10"/>
  <c r="P12" i="10"/>
  <c r="L12" i="10"/>
  <c r="C12" i="10"/>
  <c r="P38" i="11" l="1"/>
  <c r="R46" i="11"/>
  <c r="R82" i="11"/>
  <c r="P46" i="11"/>
  <c r="P25" i="11"/>
  <c r="R37" i="11"/>
  <c r="R42" i="11" s="1"/>
  <c r="Q13" i="11"/>
  <c r="Q11" i="11" s="1"/>
  <c r="Q37" i="11" s="1"/>
  <c r="Q42" i="11" s="1"/>
  <c r="I82" i="11"/>
  <c r="Q82" i="11" s="1"/>
  <c r="H42" i="11"/>
  <c r="G37" i="11"/>
  <c r="G42" i="11" s="1"/>
  <c r="P13" i="11"/>
  <c r="P11" i="11" s="1"/>
  <c r="P37" i="11" s="1"/>
  <c r="I42" i="11"/>
  <c r="D82" i="11"/>
  <c r="C82" i="11" s="1"/>
  <c r="C37" i="11"/>
  <c r="C42" i="11" s="1"/>
  <c r="P82" i="11"/>
  <c r="H46" i="11"/>
  <c r="H82" i="11" s="1"/>
  <c r="K82" i="11"/>
  <c r="S82" i="11" s="1"/>
  <c r="P79" i="10"/>
  <c r="P78" i="10" s="1"/>
  <c r="P77" i="10" s="1"/>
  <c r="S74" i="10"/>
  <c r="S73" i="10"/>
  <c r="R73" i="10"/>
  <c r="R74" i="10"/>
  <c r="P75" i="10"/>
  <c r="P74" i="10" s="1"/>
  <c r="P73" i="10" s="1"/>
  <c r="Q74" i="10"/>
  <c r="S65" i="10"/>
  <c r="R65" i="10"/>
  <c r="P68" i="10"/>
  <c r="P65" i="10"/>
  <c r="Q65" i="10"/>
  <c r="I59" i="10"/>
  <c r="Q59" i="10" s="1"/>
  <c r="P57" i="10"/>
  <c r="P56" i="10" s="1"/>
  <c r="F82" i="10"/>
  <c r="J46" i="10"/>
  <c r="K46" i="10"/>
  <c r="M46" i="10"/>
  <c r="M82" i="10" s="1"/>
  <c r="C50" i="10"/>
  <c r="R50" i="10"/>
  <c r="C54" i="10"/>
  <c r="O82" i="10"/>
  <c r="L50" i="10"/>
  <c r="G46" i="10"/>
  <c r="G82" i="10" s="1"/>
  <c r="N82" i="10"/>
  <c r="R46" i="10"/>
  <c r="R47" i="10"/>
  <c r="C47" i="10"/>
  <c r="Q44" i="10"/>
  <c r="M42" i="10"/>
  <c r="P39" i="10"/>
  <c r="N37" i="10"/>
  <c r="N42" i="10" s="1"/>
  <c r="P26" i="10"/>
  <c r="Q26" i="10"/>
  <c r="P27" i="10"/>
  <c r="L19" i="10"/>
  <c r="P17" i="10"/>
  <c r="P16" i="10"/>
  <c r="H38" i="10"/>
  <c r="C31" i="10"/>
  <c r="E37" i="10"/>
  <c r="E42" i="10" s="1"/>
  <c r="J37" i="10"/>
  <c r="J42" i="10" s="1"/>
  <c r="P33" i="10"/>
  <c r="P32" i="10"/>
  <c r="G25" i="10"/>
  <c r="I25" i="10"/>
  <c r="Q25" i="10" s="1"/>
  <c r="C19" i="10"/>
  <c r="H19" i="10"/>
  <c r="Q19" i="10"/>
  <c r="G13" i="10"/>
  <c r="G11" i="10" s="1"/>
  <c r="G37" i="10" s="1"/>
  <c r="G42" i="10" s="1"/>
  <c r="C13" i="10"/>
  <c r="C11" i="10" s="1"/>
  <c r="P18" i="10"/>
  <c r="P14" i="10" s="1"/>
  <c r="Q14" i="10"/>
  <c r="S25" i="10"/>
  <c r="R62" i="10"/>
  <c r="R11" i="10"/>
  <c r="S11" i="10"/>
  <c r="S37" i="10" s="1"/>
  <c r="S42" i="10" s="1"/>
  <c r="S46" i="10"/>
  <c r="Q73" i="10"/>
  <c r="D42" i="10"/>
  <c r="C37" i="10"/>
  <c r="C42" i="10" s="1"/>
  <c r="R25" i="10"/>
  <c r="L46" i="10"/>
  <c r="L82" i="10" s="1"/>
  <c r="L14" i="10"/>
  <c r="L13" i="10" s="1"/>
  <c r="H14" i="10"/>
  <c r="Q23" i="10"/>
  <c r="Q22" i="10" s="1"/>
  <c r="C35" i="10"/>
  <c r="D46" i="10"/>
  <c r="C46" i="10" s="1"/>
  <c r="I77" i="10"/>
  <c r="Q77" i="10" s="1"/>
  <c r="J65" i="10"/>
  <c r="J82" i="10" s="1"/>
  <c r="D73" i="10"/>
  <c r="C73" i="10" s="1"/>
  <c r="D77" i="10"/>
  <c r="C77" i="10" s="1"/>
  <c r="P28" i="10"/>
  <c r="P30" i="10"/>
  <c r="P29" i="10" s="1"/>
  <c r="H34" i="10"/>
  <c r="P36" i="10"/>
  <c r="P41" i="10"/>
  <c r="P38" i="10" s="1"/>
  <c r="P48" i="10"/>
  <c r="P47" i="10" s="1"/>
  <c r="H50" i="10"/>
  <c r="P50" i="10" s="1"/>
  <c r="K59" i="10"/>
  <c r="S59" i="10" s="1"/>
  <c r="K65" i="10"/>
  <c r="P20" i="10"/>
  <c r="P19" i="10" s="1"/>
  <c r="L23" i="10"/>
  <c r="I46" i="10"/>
  <c r="E82" i="10"/>
  <c r="I85" i="10"/>
  <c r="Q85" i="10" s="1"/>
  <c r="R88" i="9"/>
  <c r="M88" i="9"/>
  <c r="I88" i="9"/>
  <c r="D88" i="9"/>
  <c r="S87" i="9"/>
  <c r="R87" i="9"/>
  <c r="Q87" i="9"/>
  <c r="M87" i="9"/>
  <c r="I87" i="9"/>
  <c r="D87" i="9"/>
  <c r="S86" i="9"/>
  <c r="R86" i="9"/>
  <c r="Q86" i="9"/>
  <c r="M86" i="9"/>
  <c r="I86" i="9"/>
  <c r="D86" i="9"/>
  <c r="D85" i="9" s="1"/>
  <c r="P85" i="9"/>
  <c r="O85" i="9"/>
  <c r="N85" i="9"/>
  <c r="M85" i="9" s="1"/>
  <c r="L85" i="9"/>
  <c r="K85" i="9"/>
  <c r="S85" i="9" s="1"/>
  <c r="J85" i="9"/>
  <c r="R85" i="9" s="1"/>
  <c r="I85" i="9"/>
  <c r="Q85" i="9" s="1"/>
  <c r="H85" i="9"/>
  <c r="G85" i="9"/>
  <c r="F85" i="9"/>
  <c r="E85" i="9"/>
  <c r="S83" i="9"/>
  <c r="R83" i="9"/>
  <c r="I83" i="9"/>
  <c r="D83" i="9"/>
  <c r="S81" i="9"/>
  <c r="R81" i="9"/>
  <c r="Q81" i="9"/>
  <c r="P81" i="9" s="1"/>
  <c r="P80" i="9" s="1"/>
  <c r="L81" i="9"/>
  <c r="L80" i="9" s="1"/>
  <c r="H81" i="9"/>
  <c r="C81" i="9"/>
  <c r="O80" i="9"/>
  <c r="N80" i="9"/>
  <c r="M80" i="9"/>
  <c r="K80" i="9"/>
  <c r="S80" i="9" s="1"/>
  <c r="J80" i="9"/>
  <c r="R80" i="9" s="1"/>
  <c r="I80" i="9"/>
  <c r="Q80" i="9" s="1"/>
  <c r="H80" i="9"/>
  <c r="G80" i="9"/>
  <c r="F80" i="9"/>
  <c r="E80" i="9"/>
  <c r="D80" i="9"/>
  <c r="C80" i="9"/>
  <c r="S79" i="9"/>
  <c r="R79" i="9"/>
  <c r="Q79" i="9"/>
  <c r="P79" i="9" s="1"/>
  <c r="P78" i="9" s="1"/>
  <c r="L79" i="9"/>
  <c r="H79" i="9"/>
  <c r="C79" i="9"/>
  <c r="O78" i="9"/>
  <c r="N78" i="9"/>
  <c r="M78" i="9"/>
  <c r="L78" i="9"/>
  <c r="K78" i="9"/>
  <c r="K77" i="9" s="1"/>
  <c r="S77" i="9" s="1"/>
  <c r="J78" i="9"/>
  <c r="J77" i="9" s="1"/>
  <c r="R77" i="9" s="1"/>
  <c r="I78" i="9"/>
  <c r="Q78" i="9" s="1"/>
  <c r="H78" i="9"/>
  <c r="H77" i="9" s="1"/>
  <c r="G78" i="9"/>
  <c r="F78" i="9"/>
  <c r="E78" i="9"/>
  <c r="D78" i="9"/>
  <c r="C78" i="9" s="1"/>
  <c r="O77" i="9"/>
  <c r="N77" i="9"/>
  <c r="M77" i="9"/>
  <c r="G77" i="9"/>
  <c r="F77" i="9"/>
  <c r="E77" i="9"/>
  <c r="S76" i="9"/>
  <c r="R76" i="9"/>
  <c r="Q76" i="9"/>
  <c r="P76" i="9" s="1"/>
  <c r="L76" i="9"/>
  <c r="H76" i="9"/>
  <c r="C76" i="9"/>
  <c r="S75" i="9"/>
  <c r="R75" i="9"/>
  <c r="Q75" i="9"/>
  <c r="P75" i="9" s="1"/>
  <c r="L75" i="9"/>
  <c r="L74" i="9" s="1"/>
  <c r="L73" i="9" s="1"/>
  <c r="H75" i="9"/>
  <c r="C75" i="9"/>
  <c r="Q74" i="9"/>
  <c r="O74" i="9"/>
  <c r="O73" i="9" s="1"/>
  <c r="N74" i="9"/>
  <c r="N73" i="9" s="1"/>
  <c r="M74" i="9"/>
  <c r="M73" i="9" s="1"/>
  <c r="K74" i="9"/>
  <c r="S74" i="9" s="1"/>
  <c r="J74" i="9"/>
  <c r="R74" i="9" s="1"/>
  <c r="I74" i="9"/>
  <c r="H74" i="9"/>
  <c r="H73" i="9" s="1"/>
  <c r="G74" i="9"/>
  <c r="G73" i="9" s="1"/>
  <c r="F74" i="9"/>
  <c r="F73" i="9" s="1"/>
  <c r="E74" i="9"/>
  <c r="E73" i="9" s="1"/>
  <c r="D74" i="9"/>
  <c r="K73" i="9"/>
  <c r="S73" i="9" s="1"/>
  <c r="J73" i="9"/>
  <c r="R73" i="9" s="1"/>
  <c r="I73" i="9"/>
  <c r="Q73" i="9" s="1"/>
  <c r="S72" i="9"/>
  <c r="R72" i="9"/>
  <c r="Q72" i="9"/>
  <c r="P72" i="9" s="1"/>
  <c r="L72" i="9"/>
  <c r="H72" i="9"/>
  <c r="C72" i="9"/>
  <c r="S71" i="9"/>
  <c r="R71" i="9"/>
  <c r="Q71" i="9"/>
  <c r="P71" i="9" s="1"/>
  <c r="L71" i="9"/>
  <c r="H71" i="9"/>
  <c r="C71" i="9"/>
  <c r="S70" i="9"/>
  <c r="R70" i="9"/>
  <c r="Q70" i="9"/>
  <c r="P70" i="9" s="1"/>
  <c r="P69" i="9" s="1"/>
  <c r="L70" i="9"/>
  <c r="H70" i="9"/>
  <c r="C70" i="9"/>
  <c r="O69" i="9"/>
  <c r="N69" i="9"/>
  <c r="M69" i="9"/>
  <c r="L69" i="9"/>
  <c r="K69" i="9"/>
  <c r="S69" i="9" s="1"/>
  <c r="J69" i="9"/>
  <c r="R69" i="9" s="1"/>
  <c r="I69" i="9"/>
  <c r="Q69" i="9" s="1"/>
  <c r="H69" i="9"/>
  <c r="G69" i="9"/>
  <c r="F69" i="9"/>
  <c r="E69" i="9"/>
  <c r="D69" i="9"/>
  <c r="C69" i="9" s="1"/>
  <c r="S68" i="9"/>
  <c r="R68" i="9"/>
  <c r="Q68" i="9"/>
  <c r="P68" i="9" s="1"/>
  <c r="L68" i="9"/>
  <c r="H68" i="9"/>
  <c r="C68" i="9"/>
  <c r="S67" i="9"/>
  <c r="R67" i="9"/>
  <c r="Q67" i="9"/>
  <c r="P67" i="9" s="1"/>
  <c r="P66" i="9" s="1"/>
  <c r="L67" i="9"/>
  <c r="L66" i="9" s="1"/>
  <c r="L65" i="9" s="1"/>
  <c r="H67" i="9"/>
  <c r="H66" i="9" s="1"/>
  <c r="C67" i="9"/>
  <c r="O66" i="9"/>
  <c r="N66" i="9"/>
  <c r="N65" i="9" s="1"/>
  <c r="M66" i="9"/>
  <c r="M65" i="9" s="1"/>
  <c r="K66" i="9"/>
  <c r="S66" i="9" s="1"/>
  <c r="J66" i="9"/>
  <c r="R66" i="9" s="1"/>
  <c r="R65" i="9" s="1"/>
  <c r="I66" i="9"/>
  <c r="Q66" i="9" s="1"/>
  <c r="Q65" i="9" s="1"/>
  <c r="G66" i="9"/>
  <c r="F66" i="9"/>
  <c r="F65" i="9" s="1"/>
  <c r="E66" i="9"/>
  <c r="E65" i="9" s="1"/>
  <c r="D66" i="9"/>
  <c r="C66" i="9" s="1"/>
  <c r="O65" i="9"/>
  <c r="I65" i="9"/>
  <c r="G65" i="9"/>
  <c r="S64" i="9"/>
  <c r="R64" i="9"/>
  <c r="Q64" i="9"/>
  <c r="P64" i="9" s="1"/>
  <c r="P63" i="9" s="1"/>
  <c r="P62" i="9" s="1"/>
  <c r="L64" i="9"/>
  <c r="L63" i="9" s="1"/>
  <c r="L62" i="9" s="1"/>
  <c r="H64" i="9"/>
  <c r="C64" i="9"/>
  <c r="O63" i="9"/>
  <c r="O62" i="9" s="1"/>
  <c r="N63" i="9"/>
  <c r="N62" i="9" s="1"/>
  <c r="M63" i="9"/>
  <c r="K63" i="9"/>
  <c r="S63" i="9" s="1"/>
  <c r="J63" i="9"/>
  <c r="R63" i="9" s="1"/>
  <c r="I62" i="9"/>
  <c r="Q62" i="9" s="1"/>
  <c r="H63" i="9"/>
  <c r="H62" i="9" s="1"/>
  <c r="G62" i="9"/>
  <c r="F63" i="9"/>
  <c r="F62" i="9" s="1"/>
  <c r="E63" i="9"/>
  <c r="D63" i="9"/>
  <c r="C63" i="9"/>
  <c r="M62" i="9"/>
  <c r="K62" i="9"/>
  <c r="S62" i="9" s="1"/>
  <c r="E62" i="9"/>
  <c r="D62" i="9"/>
  <c r="C62" i="9" s="1"/>
  <c r="S61" i="9"/>
  <c r="R61" i="9"/>
  <c r="Q61" i="9"/>
  <c r="P61" i="9" s="1"/>
  <c r="P60" i="9" s="1"/>
  <c r="P59" i="9" s="1"/>
  <c r="L61" i="9"/>
  <c r="L60" i="9" s="1"/>
  <c r="L59" i="9" s="1"/>
  <c r="H61" i="9"/>
  <c r="H60" i="9" s="1"/>
  <c r="H59" i="9" s="1"/>
  <c r="C61" i="9"/>
  <c r="O60" i="9"/>
  <c r="N60" i="9"/>
  <c r="N59" i="9" s="1"/>
  <c r="M60" i="9"/>
  <c r="M59" i="9" s="1"/>
  <c r="K60" i="9"/>
  <c r="S60" i="9" s="1"/>
  <c r="J60" i="9"/>
  <c r="R60" i="9" s="1"/>
  <c r="I60" i="9"/>
  <c r="G60" i="9"/>
  <c r="F60" i="9"/>
  <c r="F59" i="9" s="1"/>
  <c r="E60" i="9"/>
  <c r="E59" i="9" s="1"/>
  <c r="D60" i="9"/>
  <c r="C60" i="9" s="1"/>
  <c r="O59" i="9"/>
  <c r="S58" i="9"/>
  <c r="R58" i="9"/>
  <c r="Q58" i="9"/>
  <c r="P58" i="9" s="1"/>
  <c r="L58" i="9"/>
  <c r="H58" i="9"/>
  <c r="C58" i="9"/>
  <c r="S57" i="9"/>
  <c r="S56" i="9" s="1"/>
  <c r="R57" i="9"/>
  <c r="R56" i="9" s="1"/>
  <c r="Q57" i="9"/>
  <c r="P57" i="9" s="1"/>
  <c r="L57" i="9"/>
  <c r="H57" i="9"/>
  <c r="C57" i="9"/>
  <c r="O56" i="9"/>
  <c r="N56" i="9"/>
  <c r="M56" i="9"/>
  <c r="K56" i="9"/>
  <c r="J56" i="9"/>
  <c r="I56" i="9"/>
  <c r="H56" i="9"/>
  <c r="G56" i="9"/>
  <c r="F56" i="9"/>
  <c r="E56" i="9"/>
  <c r="D56" i="9"/>
  <c r="C56" i="9"/>
  <c r="S55" i="9"/>
  <c r="R55" i="9"/>
  <c r="Q55" i="9"/>
  <c r="P55" i="9" s="1"/>
  <c r="P54" i="9" s="1"/>
  <c r="L55" i="9"/>
  <c r="H55" i="9"/>
  <c r="C55" i="9"/>
  <c r="O54" i="9"/>
  <c r="N54" i="9"/>
  <c r="M54" i="9"/>
  <c r="L54" i="9"/>
  <c r="K54" i="9"/>
  <c r="S54" i="9" s="1"/>
  <c r="J54" i="9"/>
  <c r="R54" i="9" s="1"/>
  <c r="I54" i="9"/>
  <c r="Q54" i="9" s="1"/>
  <c r="H54" i="9"/>
  <c r="G54" i="9"/>
  <c r="F54" i="9"/>
  <c r="E54" i="9"/>
  <c r="D54" i="9"/>
  <c r="C54" i="9" s="1"/>
  <c r="S53" i="9"/>
  <c r="R53" i="9"/>
  <c r="Q53" i="9"/>
  <c r="P53" i="9" s="1"/>
  <c r="L53" i="9"/>
  <c r="H53" i="9"/>
  <c r="C53" i="9"/>
  <c r="S52" i="9"/>
  <c r="R52" i="9"/>
  <c r="Q52" i="9"/>
  <c r="P52" i="9" s="1"/>
  <c r="L52" i="9"/>
  <c r="H52" i="9"/>
  <c r="C52" i="9"/>
  <c r="S51" i="9"/>
  <c r="R51" i="9"/>
  <c r="Q51" i="9"/>
  <c r="P51" i="9" s="1"/>
  <c r="L51" i="9"/>
  <c r="H51" i="9"/>
  <c r="C51" i="9"/>
  <c r="O50" i="9"/>
  <c r="N50" i="9"/>
  <c r="M50" i="9"/>
  <c r="L50" i="9" s="1"/>
  <c r="K50" i="9"/>
  <c r="S50" i="9" s="1"/>
  <c r="J50" i="9"/>
  <c r="R50" i="9" s="1"/>
  <c r="I50" i="9"/>
  <c r="Q50" i="9" s="1"/>
  <c r="G50" i="9"/>
  <c r="F50" i="9"/>
  <c r="E50" i="9"/>
  <c r="D50" i="9"/>
  <c r="C50" i="9" s="1"/>
  <c r="S49" i="9"/>
  <c r="R49" i="9"/>
  <c r="Q49" i="9"/>
  <c r="P49" i="9" s="1"/>
  <c r="L49" i="9"/>
  <c r="H49" i="9"/>
  <c r="H47" i="9" s="1"/>
  <c r="C49" i="9"/>
  <c r="S48" i="9"/>
  <c r="R48" i="9"/>
  <c r="Q48" i="9"/>
  <c r="L48" i="9"/>
  <c r="L47" i="9" s="1"/>
  <c r="H48" i="9"/>
  <c r="C48" i="9"/>
  <c r="O47" i="9"/>
  <c r="O46" i="9" s="1"/>
  <c r="N47" i="9"/>
  <c r="N46" i="9" s="1"/>
  <c r="M47" i="9"/>
  <c r="M46" i="9" s="1"/>
  <c r="K47" i="9"/>
  <c r="S47" i="9" s="1"/>
  <c r="J47" i="9"/>
  <c r="I47" i="9"/>
  <c r="G47" i="9"/>
  <c r="G46" i="9" s="1"/>
  <c r="F47" i="9"/>
  <c r="F46" i="9" s="1"/>
  <c r="E47" i="9"/>
  <c r="E46" i="9" s="1"/>
  <c r="D47" i="9"/>
  <c r="S45" i="9"/>
  <c r="R45" i="9"/>
  <c r="R44" i="9" s="1"/>
  <c r="Q45" i="9"/>
  <c r="Q44" i="9" s="1"/>
  <c r="L45" i="9"/>
  <c r="L44" i="9" s="1"/>
  <c r="H45" i="9"/>
  <c r="C45" i="9"/>
  <c r="S44" i="9"/>
  <c r="O44" i="9"/>
  <c r="N44" i="9"/>
  <c r="M44" i="9"/>
  <c r="K44" i="9"/>
  <c r="J44" i="9"/>
  <c r="I44" i="9"/>
  <c r="H44" i="9"/>
  <c r="G44" i="9"/>
  <c r="F44" i="9"/>
  <c r="E44" i="9"/>
  <c r="D44" i="9"/>
  <c r="Q41" i="9"/>
  <c r="P41" i="9"/>
  <c r="L41" i="9"/>
  <c r="H41" i="9"/>
  <c r="C41" i="9"/>
  <c r="H40" i="9"/>
  <c r="C40" i="9"/>
  <c r="Q39" i="9"/>
  <c r="L39" i="9"/>
  <c r="L38" i="9" s="1"/>
  <c r="H39" i="9"/>
  <c r="H38" i="9" s="1"/>
  <c r="C39" i="9"/>
  <c r="S38" i="9"/>
  <c r="R38" i="9"/>
  <c r="O38" i="9"/>
  <c r="N38" i="9"/>
  <c r="M38" i="9"/>
  <c r="K38" i="9"/>
  <c r="J38" i="9"/>
  <c r="I38" i="9"/>
  <c r="G38" i="9"/>
  <c r="F38" i="9"/>
  <c r="E38" i="9"/>
  <c r="D38" i="9"/>
  <c r="S36" i="9"/>
  <c r="R36" i="9"/>
  <c r="Q36" i="9"/>
  <c r="Q34" i="9" s="1"/>
  <c r="P36" i="9"/>
  <c r="P35" i="9" s="1"/>
  <c r="L36" i="9"/>
  <c r="L35" i="9" s="1"/>
  <c r="H36" i="9"/>
  <c r="C36" i="9"/>
  <c r="C35" i="9" s="1"/>
  <c r="S35" i="9"/>
  <c r="R35" i="9"/>
  <c r="O35" i="9"/>
  <c r="N35" i="9"/>
  <c r="M35" i="9"/>
  <c r="K35" i="9"/>
  <c r="J35" i="9"/>
  <c r="I35" i="9"/>
  <c r="H35" i="9"/>
  <c r="G35" i="9"/>
  <c r="F35" i="9"/>
  <c r="E35" i="9"/>
  <c r="D35" i="9"/>
  <c r="S34" i="9"/>
  <c r="R34" i="9"/>
  <c r="P34" i="9"/>
  <c r="O34" i="9"/>
  <c r="N34" i="9"/>
  <c r="M34" i="9"/>
  <c r="K34" i="9"/>
  <c r="J34" i="9"/>
  <c r="I34" i="9"/>
  <c r="H34" i="9"/>
  <c r="G34" i="9"/>
  <c r="F34" i="9"/>
  <c r="E34" i="9"/>
  <c r="D34" i="9"/>
  <c r="S33" i="9"/>
  <c r="R33" i="9"/>
  <c r="Q33" i="9"/>
  <c r="P33" i="9" s="1"/>
  <c r="L33" i="9"/>
  <c r="H33" i="9"/>
  <c r="H31" i="9" s="1"/>
  <c r="C33" i="9"/>
  <c r="S32" i="9"/>
  <c r="R32" i="9"/>
  <c r="Q32" i="9"/>
  <c r="Q31" i="9" s="1"/>
  <c r="P32" i="9"/>
  <c r="L32" i="9"/>
  <c r="H32" i="9"/>
  <c r="C32" i="9"/>
  <c r="C31" i="9" s="1"/>
  <c r="S31" i="9"/>
  <c r="O31" i="9"/>
  <c r="N31" i="9"/>
  <c r="M31" i="9"/>
  <c r="K31" i="9"/>
  <c r="J31" i="9"/>
  <c r="I31" i="9"/>
  <c r="G31" i="9"/>
  <c r="F31" i="9"/>
  <c r="E31" i="9"/>
  <c r="D31" i="9"/>
  <c r="S30" i="9"/>
  <c r="R30" i="9"/>
  <c r="Q30" i="9"/>
  <c r="Q29" i="9" s="1"/>
  <c r="L30" i="9"/>
  <c r="L29" i="9" s="1"/>
  <c r="H30" i="9"/>
  <c r="H29" i="9" s="1"/>
  <c r="C30" i="9"/>
  <c r="C29" i="9" s="1"/>
  <c r="S29" i="9"/>
  <c r="R29" i="9"/>
  <c r="O29" i="9"/>
  <c r="N29" i="9"/>
  <c r="M29" i="9"/>
  <c r="K29" i="9"/>
  <c r="J29" i="9"/>
  <c r="I29" i="9"/>
  <c r="G29" i="9"/>
  <c r="F29" i="9"/>
  <c r="E29" i="9"/>
  <c r="D29" i="9"/>
  <c r="S28" i="9"/>
  <c r="R28" i="9"/>
  <c r="Q28" i="9"/>
  <c r="L28" i="9"/>
  <c r="H28" i="9"/>
  <c r="C28" i="9"/>
  <c r="S27" i="9"/>
  <c r="R27" i="9"/>
  <c r="Q27" i="9"/>
  <c r="L27" i="9"/>
  <c r="L26" i="9" s="1"/>
  <c r="H27" i="9"/>
  <c r="P27" i="9" s="1"/>
  <c r="C27" i="9"/>
  <c r="C26" i="9" s="1"/>
  <c r="C25" i="9" s="1"/>
  <c r="S26" i="9"/>
  <c r="S25" i="9" s="1"/>
  <c r="R26" i="9"/>
  <c r="O26" i="9"/>
  <c r="N26" i="9"/>
  <c r="N25" i="9" s="1"/>
  <c r="M26" i="9"/>
  <c r="M25" i="9" s="1"/>
  <c r="K26" i="9"/>
  <c r="K25" i="9" s="1"/>
  <c r="J26" i="9"/>
  <c r="I26" i="9"/>
  <c r="G26" i="9"/>
  <c r="F26" i="9"/>
  <c r="F25" i="9" s="1"/>
  <c r="E26" i="9"/>
  <c r="E25" i="9" s="1"/>
  <c r="D26" i="9"/>
  <c r="D25" i="9" s="1"/>
  <c r="O25" i="9"/>
  <c r="G25" i="9"/>
  <c r="S24" i="9"/>
  <c r="R24" i="9"/>
  <c r="Q24" i="9"/>
  <c r="P24" i="9"/>
  <c r="L24" i="9"/>
  <c r="S23" i="9"/>
  <c r="R23" i="9"/>
  <c r="M23" i="9"/>
  <c r="L23" i="9"/>
  <c r="L22" i="9" s="1"/>
  <c r="I23" i="9"/>
  <c r="Q23" i="9" s="1"/>
  <c r="Q22" i="9" s="1"/>
  <c r="H23" i="9"/>
  <c r="P23" i="9" s="1"/>
  <c r="P22" i="9" s="1"/>
  <c r="G23" i="9"/>
  <c r="G22" i="9" s="1"/>
  <c r="F23" i="9"/>
  <c r="F22" i="9" s="1"/>
  <c r="E23" i="9"/>
  <c r="E22" i="9" s="1"/>
  <c r="D23" i="9"/>
  <c r="D22" i="9" s="1"/>
  <c r="C23" i="9"/>
  <c r="S22" i="9"/>
  <c r="R22" i="9"/>
  <c r="O22" i="9"/>
  <c r="N22" i="9"/>
  <c r="M22" i="9"/>
  <c r="K22" i="9"/>
  <c r="J22" i="9"/>
  <c r="C22" i="9"/>
  <c r="S21" i="9"/>
  <c r="R21" i="9"/>
  <c r="Q21" i="9"/>
  <c r="L21" i="9"/>
  <c r="H21" i="9"/>
  <c r="C21" i="9"/>
  <c r="S20" i="9"/>
  <c r="S19" i="9" s="1"/>
  <c r="R20" i="9"/>
  <c r="R19" i="9" s="1"/>
  <c r="Q20" i="9"/>
  <c r="Q19" i="9" s="1"/>
  <c r="L20" i="9"/>
  <c r="H20" i="9"/>
  <c r="C20" i="9"/>
  <c r="C19" i="9" s="1"/>
  <c r="O19" i="9"/>
  <c r="N19" i="9"/>
  <c r="M19" i="9"/>
  <c r="K19" i="9"/>
  <c r="J19" i="9"/>
  <c r="I19" i="9"/>
  <c r="G19" i="9"/>
  <c r="F19" i="9"/>
  <c r="E19" i="9"/>
  <c r="D19" i="9"/>
  <c r="S18" i="9"/>
  <c r="S14" i="9" s="1"/>
  <c r="S13" i="9" s="1"/>
  <c r="S11" i="9" s="1"/>
  <c r="S37" i="9" s="1"/>
  <c r="S42" i="9" s="1"/>
  <c r="R18" i="9"/>
  <c r="Q18" i="9"/>
  <c r="L18" i="9"/>
  <c r="H18" i="9"/>
  <c r="C18" i="9"/>
  <c r="S17" i="9"/>
  <c r="R17" i="9"/>
  <c r="R14" i="9" s="1"/>
  <c r="R13" i="9" s="1"/>
  <c r="R11" i="9" s="1"/>
  <c r="Q17" i="9"/>
  <c r="L17" i="9"/>
  <c r="P17" i="9" s="1"/>
  <c r="H17" i="9"/>
  <c r="C17" i="9"/>
  <c r="S16" i="9"/>
  <c r="R16" i="9"/>
  <c r="Q16" i="9"/>
  <c r="L16" i="9"/>
  <c r="P16" i="9" s="1"/>
  <c r="H16" i="9"/>
  <c r="C16" i="9"/>
  <c r="S15" i="9"/>
  <c r="R15" i="9"/>
  <c r="Q15" i="9"/>
  <c r="L15" i="9"/>
  <c r="H15" i="9"/>
  <c r="P15" i="9" s="1"/>
  <c r="C15" i="9"/>
  <c r="C14" i="9" s="1"/>
  <c r="C13" i="9" s="1"/>
  <c r="O14" i="9"/>
  <c r="N14" i="9"/>
  <c r="N13" i="9" s="1"/>
  <c r="N11" i="9" s="1"/>
  <c r="M14" i="9"/>
  <c r="M13" i="9" s="1"/>
  <c r="M11" i="9" s="1"/>
  <c r="M37" i="9" s="1"/>
  <c r="M42" i="9" s="1"/>
  <c r="K14" i="9"/>
  <c r="K13" i="9" s="1"/>
  <c r="K11" i="9" s="1"/>
  <c r="K37" i="9" s="1"/>
  <c r="K42" i="9" s="1"/>
  <c r="J14" i="9"/>
  <c r="J13" i="9" s="1"/>
  <c r="J11" i="9" s="1"/>
  <c r="I14" i="9"/>
  <c r="G14" i="9"/>
  <c r="G13" i="9" s="1"/>
  <c r="F14" i="9"/>
  <c r="F13" i="9" s="1"/>
  <c r="E14" i="9"/>
  <c r="E13" i="9" s="1"/>
  <c r="D14" i="9"/>
  <c r="D13" i="9" s="1"/>
  <c r="D11" i="9" s="1"/>
  <c r="O13" i="9"/>
  <c r="O11" i="9" s="1"/>
  <c r="O37" i="9" s="1"/>
  <c r="O42" i="9" s="1"/>
  <c r="S12" i="9"/>
  <c r="R12" i="9"/>
  <c r="Q12" i="9"/>
  <c r="P12" i="9"/>
  <c r="L12" i="9"/>
  <c r="C12" i="9"/>
  <c r="P42" i="11" l="1"/>
  <c r="R82" i="10"/>
  <c r="P31" i="10"/>
  <c r="Q13" i="10"/>
  <c r="H25" i="10"/>
  <c r="P25" i="10"/>
  <c r="I37" i="10"/>
  <c r="H13" i="10"/>
  <c r="H11" i="10" s="1"/>
  <c r="P13" i="10"/>
  <c r="Q11" i="10"/>
  <c r="Q37" i="10" s="1"/>
  <c r="Q42" i="10" s="1"/>
  <c r="I82" i="10"/>
  <c r="Q82" i="10" s="1"/>
  <c r="Q46" i="10"/>
  <c r="P23" i="10"/>
  <c r="P22" i="10" s="1"/>
  <c r="L22" i="10"/>
  <c r="K82" i="10"/>
  <c r="S82" i="10" s="1"/>
  <c r="D82" i="10"/>
  <c r="C82" i="10" s="1"/>
  <c r="L11" i="10"/>
  <c r="L37" i="10" s="1"/>
  <c r="L42" i="10" s="1"/>
  <c r="H46" i="10"/>
  <c r="H82" i="10" s="1"/>
  <c r="P35" i="10"/>
  <c r="P34" i="10"/>
  <c r="P46" i="10"/>
  <c r="P82" i="10" s="1"/>
  <c r="R37" i="10"/>
  <c r="R42" i="10" s="1"/>
  <c r="Q60" i="9"/>
  <c r="L56" i="9"/>
  <c r="Q56" i="9"/>
  <c r="R47" i="9"/>
  <c r="P48" i="9"/>
  <c r="Q47" i="9"/>
  <c r="H65" i="9"/>
  <c r="P74" i="9"/>
  <c r="P73" i="9" s="1"/>
  <c r="C74" i="9"/>
  <c r="O82" i="9"/>
  <c r="S65" i="9"/>
  <c r="C65" i="9"/>
  <c r="F82" i="9"/>
  <c r="I59" i="9"/>
  <c r="Q59" i="9" s="1"/>
  <c r="G59" i="9"/>
  <c r="P47" i="9"/>
  <c r="G82" i="9"/>
  <c r="I46" i="9"/>
  <c r="Q46" i="9" s="1"/>
  <c r="C47" i="9"/>
  <c r="L31" i="9"/>
  <c r="P30" i="9"/>
  <c r="P29" i="9" s="1"/>
  <c r="P28" i="9"/>
  <c r="Q26" i="9"/>
  <c r="P21" i="9"/>
  <c r="L19" i="9"/>
  <c r="P18" i="9"/>
  <c r="L14" i="9"/>
  <c r="L13" i="9" s="1"/>
  <c r="L11" i="9" s="1"/>
  <c r="L37" i="9" s="1"/>
  <c r="L42" i="9" s="1"/>
  <c r="Q38" i="9"/>
  <c r="C38" i="9"/>
  <c r="R31" i="9"/>
  <c r="R25" i="9" s="1"/>
  <c r="R37" i="9" s="1"/>
  <c r="R42" i="9" s="1"/>
  <c r="J25" i="9"/>
  <c r="J37" i="9" s="1"/>
  <c r="J42" i="9" s="1"/>
  <c r="H19" i="9"/>
  <c r="I13" i="9"/>
  <c r="P20" i="9"/>
  <c r="P19" i="9" s="1"/>
  <c r="Q14" i="9"/>
  <c r="Q13" i="9" s="1"/>
  <c r="Q11" i="9" s="1"/>
  <c r="P14" i="9"/>
  <c r="P13" i="9" s="1"/>
  <c r="P11" i="9" s="1"/>
  <c r="F11" i="9"/>
  <c r="F37" i="9" s="1"/>
  <c r="F42" i="9" s="1"/>
  <c r="E82" i="9"/>
  <c r="N82" i="9"/>
  <c r="G11" i="9"/>
  <c r="G37" i="9" s="1"/>
  <c r="G42" i="9" s="1"/>
  <c r="P31" i="9"/>
  <c r="P65" i="9"/>
  <c r="C11" i="9"/>
  <c r="N37" i="9"/>
  <c r="N42" i="9" s="1"/>
  <c r="L46" i="9"/>
  <c r="L82" i="9" s="1"/>
  <c r="D37" i="9"/>
  <c r="E11" i="9"/>
  <c r="E37" i="9" s="1"/>
  <c r="E42" i="9" s="1"/>
  <c r="L25" i="9"/>
  <c r="M82" i="9"/>
  <c r="P56" i="9"/>
  <c r="L77" i="9"/>
  <c r="P77" i="9"/>
  <c r="H22" i="9"/>
  <c r="J62" i="9"/>
  <c r="R62" i="9" s="1"/>
  <c r="D77" i="9"/>
  <c r="C77" i="9" s="1"/>
  <c r="R78" i="9"/>
  <c r="I22" i="9"/>
  <c r="I11" i="9" s="1"/>
  <c r="I37" i="9" s="1"/>
  <c r="P45" i="9"/>
  <c r="P44" i="9" s="1"/>
  <c r="Q63" i="9"/>
  <c r="S78" i="9"/>
  <c r="P39" i="9"/>
  <c r="P38" i="9" s="1"/>
  <c r="H14" i="9"/>
  <c r="H13" i="9" s="1"/>
  <c r="I25" i="9"/>
  <c r="H26" i="9"/>
  <c r="P26" i="9" s="1"/>
  <c r="Q35" i="9"/>
  <c r="J46" i="9"/>
  <c r="R46" i="9" s="1"/>
  <c r="H50" i="9"/>
  <c r="J59" i="9"/>
  <c r="R59" i="9" s="1"/>
  <c r="J65" i="9"/>
  <c r="D73" i="9"/>
  <c r="C73" i="9" s="1"/>
  <c r="C34" i="9"/>
  <c r="C44" i="9"/>
  <c r="K46" i="9"/>
  <c r="S46" i="9" s="1"/>
  <c r="K59" i="9"/>
  <c r="S59" i="9" s="1"/>
  <c r="K65" i="9"/>
  <c r="I77" i="9"/>
  <c r="Q77" i="9" s="1"/>
  <c r="L34" i="9"/>
  <c r="D46" i="9"/>
  <c r="C46" i="9" s="1"/>
  <c r="D59" i="9"/>
  <c r="C59" i="9" s="1"/>
  <c r="D65" i="9"/>
  <c r="G78" i="8"/>
  <c r="I78" i="8"/>
  <c r="Q78" i="8" s="1"/>
  <c r="R88" i="8"/>
  <c r="M88" i="8"/>
  <c r="I88" i="8"/>
  <c r="D88" i="8"/>
  <c r="S87" i="8"/>
  <c r="R87" i="8"/>
  <c r="Q87" i="8"/>
  <c r="M87" i="8"/>
  <c r="I87" i="8"/>
  <c r="D87" i="8"/>
  <c r="S86" i="8"/>
  <c r="R86" i="8"/>
  <c r="Q86" i="8"/>
  <c r="M86" i="8"/>
  <c r="I86" i="8"/>
  <c r="D86" i="8"/>
  <c r="P85" i="8"/>
  <c r="O85" i="8"/>
  <c r="M85" i="8" s="1"/>
  <c r="N85" i="8"/>
  <c r="L85" i="8"/>
  <c r="K85" i="8"/>
  <c r="S85" i="8" s="1"/>
  <c r="J85" i="8"/>
  <c r="R85" i="8" s="1"/>
  <c r="H85" i="8"/>
  <c r="G85" i="8"/>
  <c r="F85" i="8"/>
  <c r="E85" i="8"/>
  <c r="D85" i="8"/>
  <c r="S83" i="8"/>
  <c r="R83" i="8"/>
  <c r="I83" i="8"/>
  <c r="D83" i="8"/>
  <c r="S81" i="8"/>
  <c r="R81" i="8"/>
  <c r="Q81" i="8"/>
  <c r="P81" i="8" s="1"/>
  <c r="P80" i="8" s="1"/>
  <c r="L81" i="8"/>
  <c r="H81" i="8"/>
  <c r="H80" i="8" s="1"/>
  <c r="C81" i="8"/>
  <c r="O80" i="8"/>
  <c r="N80" i="8"/>
  <c r="M80" i="8"/>
  <c r="L80" i="8"/>
  <c r="K80" i="8"/>
  <c r="S80" i="8" s="1"/>
  <c r="J80" i="8"/>
  <c r="R80" i="8" s="1"/>
  <c r="I80" i="8"/>
  <c r="Q80" i="8" s="1"/>
  <c r="G80" i="8"/>
  <c r="F80" i="8"/>
  <c r="E80" i="8"/>
  <c r="D80" i="8"/>
  <c r="C80" i="8" s="1"/>
  <c r="S79" i="8"/>
  <c r="R79" i="8"/>
  <c r="Q79" i="8"/>
  <c r="P79" i="8" s="1"/>
  <c r="P78" i="8" s="1"/>
  <c r="P77" i="8" s="1"/>
  <c r="L79" i="8"/>
  <c r="H79" i="8"/>
  <c r="H78" i="8" s="1"/>
  <c r="C79" i="8"/>
  <c r="O78" i="8"/>
  <c r="N78" i="8"/>
  <c r="M78" i="8"/>
  <c r="M77" i="8" s="1"/>
  <c r="L78" i="8"/>
  <c r="L77" i="8" s="1"/>
  <c r="K78" i="8"/>
  <c r="S78" i="8" s="1"/>
  <c r="J78" i="8"/>
  <c r="R78" i="8" s="1"/>
  <c r="F78" i="8"/>
  <c r="E78" i="8"/>
  <c r="E77" i="8" s="1"/>
  <c r="D78" i="8"/>
  <c r="C78" i="8" s="1"/>
  <c r="O77" i="8"/>
  <c r="N77" i="8"/>
  <c r="K77" i="8"/>
  <c r="S77" i="8" s="1"/>
  <c r="I77" i="8"/>
  <c r="Q77" i="8" s="1"/>
  <c r="F77" i="8"/>
  <c r="S76" i="8"/>
  <c r="R76" i="8"/>
  <c r="Q76" i="8"/>
  <c r="L76" i="8"/>
  <c r="L74" i="8" s="1"/>
  <c r="L73" i="8" s="1"/>
  <c r="H76" i="8"/>
  <c r="C76" i="8"/>
  <c r="S75" i="8"/>
  <c r="R75" i="8"/>
  <c r="Q75" i="8"/>
  <c r="P75" i="8" s="1"/>
  <c r="L75" i="8"/>
  <c r="H75" i="8"/>
  <c r="C75" i="8"/>
  <c r="O74" i="8"/>
  <c r="N74" i="8"/>
  <c r="M74" i="8"/>
  <c r="M73" i="8" s="1"/>
  <c r="K74" i="8"/>
  <c r="S74" i="8" s="1"/>
  <c r="J74" i="8"/>
  <c r="R74" i="8" s="1"/>
  <c r="I74" i="8"/>
  <c r="G74" i="8"/>
  <c r="F74" i="8"/>
  <c r="E74" i="8"/>
  <c r="E73" i="8" s="1"/>
  <c r="D74" i="8"/>
  <c r="C74" i="8" s="1"/>
  <c r="O73" i="8"/>
  <c r="N73" i="8"/>
  <c r="K73" i="8"/>
  <c r="S73" i="8" s="1"/>
  <c r="J73" i="8"/>
  <c r="R73" i="8" s="1"/>
  <c r="I73" i="8"/>
  <c r="F73" i="8"/>
  <c r="S72" i="8"/>
  <c r="R72" i="8"/>
  <c r="P72" i="8" s="1"/>
  <c r="Q72" i="8"/>
  <c r="L72" i="8"/>
  <c r="H72" i="8"/>
  <c r="C72" i="8"/>
  <c r="S71" i="8"/>
  <c r="R71" i="8"/>
  <c r="Q71" i="8"/>
  <c r="P71" i="8" s="1"/>
  <c r="L71" i="8"/>
  <c r="H71" i="8"/>
  <c r="H65" i="8" s="1"/>
  <c r="C71" i="8"/>
  <c r="S70" i="8"/>
  <c r="R70" i="8"/>
  <c r="Q70" i="8"/>
  <c r="P70" i="8"/>
  <c r="P69" i="8" s="1"/>
  <c r="L70" i="8"/>
  <c r="H70" i="8"/>
  <c r="C70" i="8"/>
  <c r="O69" i="8"/>
  <c r="N69" i="8"/>
  <c r="M69" i="8"/>
  <c r="L69" i="8"/>
  <c r="K69" i="8"/>
  <c r="S69" i="8" s="1"/>
  <c r="J69" i="8"/>
  <c r="R69" i="8" s="1"/>
  <c r="I69" i="8"/>
  <c r="Q69" i="8" s="1"/>
  <c r="H69" i="8"/>
  <c r="G69" i="8"/>
  <c r="F69" i="8"/>
  <c r="E69" i="8"/>
  <c r="D69" i="8"/>
  <c r="C69" i="8" s="1"/>
  <c r="S68" i="8"/>
  <c r="R68" i="8"/>
  <c r="Q68" i="8"/>
  <c r="P68" i="8"/>
  <c r="L68" i="8"/>
  <c r="H68" i="8"/>
  <c r="C68" i="8"/>
  <c r="S67" i="8"/>
  <c r="R67" i="8"/>
  <c r="Q67" i="8"/>
  <c r="P67" i="8" s="1"/>
  <c r="P66" i="8" s="1"/>
  <c r="L67" i="8"/>
  <c r="L66" i="8" s="1"/>
  <c r="H67" i="8"/>
  <c r="C67" i="8"/>
  <c r="O66" i="8"/>
  <c r="N66" i="8"/>
  <c r="N65" i="8" s="1"/>
  <c r="M66" i="8"/>
  <c r="K66" i="8"/>
  <c r="S66" i="8" s="1"/>
  <c r="S65" i="8" s="1"/>
  <c r="J66" i="8"/>
  <c r="J65" i="8" s="1"/>
  <c r="I66" i="8"/>
  <c r="Q66" i="8" s="1"/>
  <c r="H66" i="8"/>
  <c r="G66" i="8"/>
  <c r="F66" i="8"/>
  <c r="F65" i="8" s="1"/>
  <c r="E66" i="8"/>
  <c r="D66" i="8"/>
  <c r="C66" i="8"/>
  <c r="C65" i="8" s="1"/>
  <c r="O65" i="8"/>
  <c r="M65" i="8"/>
  <c r="I65" i="8"/>
  <c r="I82" i="8" s="1"/>
  <c r="G65" i="8"/>
  <c r="E65" i="8"/>
  <c r="D65" i="8"/>
  <c r="S64" i="8"/>
  <c r="R64" i="8"/>
  <c r="Q64" i="8"/>
  <c r="P64" i="8" s="1"/>
  <c r="P63" i="8" s="1"/>
  <c r="P62" i="8" s="1"/>
  <c r="L64" i="8"/>
  <c r="H64" i="8"/>
  <c r="C64" i="8"/>
  <c r="O63" i="8"/>
  <c r="O62" i="8" s="1"/>
  <c r="N63" i="8"/>
  <c r="M63" i="8"/>
  <c r="L63" i="8"/>
  <c r="L62" i="8" s="1"/>
  <c r="K63" i="8"/>
  <c r="K62" i="8" s="1"/>
  <c r="J63" i="8"/>
  <c r="R63" i="8" s="1"/>
  <c r="I63" i="8"/>
  <c r="Q63" i="8" s="1"/>
  <c r="H63" i="8"/>
  <c r="H62" i="8" s="1"/>
  <c r="G63" i="8"/>
  <c r="G62" i="8" s="1"/>
  <c r="F63" i="8"/>
  <c r="E63" i="8"/>
  <c r="D63" i="8"/>
  <c r="C63" i="8" s="1"/>
  <c r="N62" i="8"/>
  <c r="M62" i="8"/>
  <c r="J62" i="8"/>
  <c r="R62" i="8" s="1"/>
  <c r="F62" i="8"/>
  <c r="E62" i="8"/>
  <c r="S61" i="8"/>
  <c r="R61" i="8"/>
  <c r="Q61" i="8"/>
  <c r="P61" i="8" s="1"/>
  <c r="P60" i="8" s="1"/>
  <c r="P59" i="8" s="1"/>
  <c r="L61" i="8"/>
  <c r="H61" i="8"/>
  <c r="H60" i="8" s="1"/>
  <c r="H59" i="8" s="1"/>
  <c r="C61" i="8"/>
  <c r="O60" i="8"/>
  <c r="N60" i="8"/>
  <c r="M60" i="8"/>
  <c r="M59" i="8" s="1"/>
  <c r="L60" i="8"/>
  <c r="L59" i="8" s="1"/>
  <c r="K60" i="8"/>
  <c r="S60" i="8" s="1"/>
  <c r="J60" i="8"/>
  <c r="R60" i="8" s="1"/>
  <c r="I60" i="8"/>
  <c r="Q60" i="8" s="1"/>
  <c r="G60" i="8"/>
  <c r="F60" i="8"/>
  <c r="E60" i="8"/>
  <c r="E59" i="8" s="1"/>
  <c r="D60" i="8"/>
  <c r="C60" i="8" s="1"/>
  <c r="O59" i="8"/>
  <c r="N59" i="8"/>
  <c r="K59" i="8"/>
  <c r="S59" i="8" s="1"/>
  <c r="I59" i="8"/>
  <c r="G59" i="8"/>
  <c r="F59" i="8"/>
  <c r="S58" i="8"/>
  <c r="R58" i="8"/>
  <c r="Q58" i="8"/>
  <c r="L58" i="8"/>
  <c r="H58" i="8"/>
  <c r="C58" i="8"/>
  <c r="S57" i="8"/>
  <c r="S56" i="8" s="1"/>
  <c r="R57" i="8"/>
  <c r="Q57" i="8"/>
  <c r="L57" i="8"/>
  <c r="H57" i="8"/>
  <c r="C57" i="8"/>
  <c r="R56" i="8"/>
  <c r="O56" i="8"/>
  <c r="N56" i="8"/>
  <c r="M56" i="8"/>
  <c r="K56" i="8"/>
  <c r="J56" i="8"/>
  <c r="I56" i="8"/>
  <c r="G56" i="8"/>
  <c r="F56" i="8"/>
  <c r="E56" i="8"/>
  <c r="D56" i="8"/>
  <c r="C56" i="8" s="1"/>
  <c r="S55" i="8"/>
  <c r="R55" i="8"/>
  <c r="Q55" i="8"/>
  <c r="P55" i="8" s="1"/>
  <c r="P54" i="8" s="1"/>
  <c r="L55" i="8"/>
  <c r="H55" i="8"/>
  <c r="H54" i="8" s="1"/>
  <c r="C55" i="8"/>
  <c r="O54" i="8"/>
  <c r="N54" i="8"/>
  <c r="M54" i="8"/>
  <c r="L54" i="8"/>
  <c r="K54" i="8"/>
  <c r="S54" i="8" s="1"/>
  <c r="J54" i="8"/>
  <c r="R54" i="8" s="1"/>
  <c r="I54" i="8"/>
  <c r="Q54" i="8" s="1"/>
  <c r="G54" i="8"/>
  <c r="F54" i="8"/>
  <c r="E54" i="8"/>
  <c r="D54" i="8"/>
  <c r="C54" i="8" s="1"/>
  <c r="S53" i="8"/>
  <c r="R53" i="8"/>
  <c r="Q53" i="8"/>
  <c r="P53" i="8" s="1"/>
  <c r="L53" i="8"/>
  <c r="H53" i="8"/>
  <c r="C53" i="8"/>
  <c r="S52" i="8"/>
  <c r="R52" i="8"/>
  <c r="P52" i="8" s="1"/>
  <c r="Q52" i="8"/>
  <c r="L52" i="8"/>
  <c r="H52" i="8"/>
  <c r="C52" i="8"/>
  <c r="S51" i="8"/>
  <c r="R51" i="8"/>
  <c r="Q51" i="8"/>
  <c r="P51" i="8" s="1"/>
  <c r="L51" i="8"/>
  <c r="H51" i="8"/>
  <c r="C51" i="8"/>
  <c r="O50" i="8"/>
  <c r="N50" i="8"/>
  <c r="L50" i="8" s="1"/>
  <c r="M50" i="8"/>
  <c r="K50" i="8"/>
  <c r="S50" i="8" s="1"/>
  <c r="J50" i="8"/>
  <c r="R50" i="8" s="1"/>
  <c r="I50" i="8"/>
  <c r="Q50" i="8" s="1"/>
  <c r="H50" i="8"/>
  <c r="P50" i="8" s="1"/>
  <c r="G50" i="8"/>
  <c r="F50" i="8"/>
  <c r="E50" i="8"/>
  <c r="D50" i="8"/>
  <c r="C50" i="8"/>
  <c r="S49" i="8"/>
  <c r="R49" i="8"/>
  <c r="Q49" i="8"/>
  <c r="L49" i="8"/>
  <c r="H49" i="8"/>
  <c r="C49" i="8"/>
  <c r="S48" i="8"/>
  <c r="R48" i="8"/>
  <c r="Q48" i="8"/>
  <c r="L48" i="8"/>
  <c r="L47" i="8" s="1"/>
  <c r="H48" i="8"/>
  <c r="H47" i="8" s="1"/>
  <c r="C48" i="8"/>
  <c r="O47" i="8"/>
  <c r="N47" i="8"/>
  <c r="M47" i="8"/>
  <c r="K47" i="8"/>
  <c r="S47" i="8" s="1"/>
  <c r="J47" i="8"/>
  <c r="I47" i="8"/>
  <c r="G47" i="8"/>
  <c r="G46" i="8" s="1"/>
  <c r="F47" i="8"/>
  <c r="E47" i="8"/>
  <c r="E46" i="8" s="1"/>
  <c r="D47" i="8"/>
  <c r="O46" i="8"/>
  <c r="N46" i="8"/>
  <c r="K46" i="8"/>
  <c r="S46" i="8" s="1"/>
  <c r="F46" i="8"/>
  <c r="S45" i="8"/>
  <c r="R45" i="8"/>
  <c r="R44" i="8" s="1"/>
  <c r="Q45" i="8"/>
  <c r="Q44" i="8" s="1"/>
  <c r="L45" i="8"/>
  <c r="L44" i="8" s="1"/>
  <c r="H45" i="8"/>
  <c r="C45" i="8"/>
  <c r="S44" i="8"/>
  <c r="O44" i="8"/>
  <c r="O82" i="8" s="1"/>
  <c r="N44" i="8"/>
  <c r="M44" i="8"/>
  <c r="K44" i="8"/>
  <c r="J44" i="8"/>
  <c r="I44" i="8"/>
  <c r="H44" i="8"/>
  <c r="G44" i="8"/>
  <c r="F44" i="8"/>
  <c r="F82" i="8" s="1"/>
  <c r="E44" i="8"/>
  <c r="D44" i="8"/>
  <c r="C44" i="8"/>
  <c r="Q41" i="8"/>
  <c r="L41" i="8"/>
  <c r="H41" i="8"/>
  <c r="P41" i="8" s="1"/>
  <c r="C41" i="8"/>
  <c r="H40" i="8"/>
  <c r="C40" i="8"/>
  <c r="Q39" i="8"/>
  <c r="L39" i="8"/>
  <c r="H39" i="8"/>
  <c r="C39" i="8"/>
  <c r="C38" i="8" s="1"/>
  <c r="S38" i="8"/>
  <c r="R38" i="8"/>
  <c r="Q38" i="8"/>
  <c r="O38" i="8"/>
  <c r="N38" i="8"/>
  <c r="M38" i="8"/>
  <c r="L38" i="8"/>
  <c r="K38" i="8"/>
  <c r="J38" i="8"/>
  <c r="I38" i="8"/>
  <c r="G38" i="8"/>
  <c r="F38" i="8"/>
  <c r="E38" i="8"/>
  <c r="D38" i="8"/>
  <c r="S36" i="8"/>
  <c r="S34" i="8" s="1"/>
  <c r="R36" i="8"/>
  <c r="Q36" i="8"/>
  <c r="L36" i="8"/>
  <c r="L35" i="8" s="1"/>
  <c r="H36" i="8"/>
  <c r="H35" i="8" s="1"/>
  <c r="C36" i="8"/>
  <c r="R35" i="8"/>
  <c r="Q35" i="8"/>
  <c r="O35" i="8"/>
  <c r="N35" i="8"/>
  <c r="M35" i="8"/>
  <c r="K35" i="8"/>
  <c r="J35" i="8"/>
  <c r="I35" i="8"/>
  <c r="G35" i="8"/>
  <c r="F35" i="8"/>
  <c r="E35" i="8"/>
  <c r="D35" i="8"/>
  <c r="C35" i="8"/>
  <c r="R34" i="8"/>
  <c r="Q34" i="8"/>
  <c r="O34" i="8"/>
  <c r="N34" i="8"/>
  <c r="M34" i="8"/>
  <c r="K34" i="8"/>
  <c r="J34" i="8"/>
  <c r="I34" i="8"/>
  <c r="G34" i="8"/>
  <c r="F34" i="8"/>
  <c r="E34" i="8"/>
  <c r="D34" i="8"/>
  <c r="C34" i="8"/>
  <c r="S33" i="8"/>
  <c r="R33" i="8"/>
  <c r="Q33" i="8"/>
  <c r="P33" i="8"/>
  <c r="L33" i="8"/>
  <c r="H33" i="8"/>
  <c r="C33" i="8"/>
  <c r="S32" i="8"/>
  <c r="S31" i="8" s="1"/>
  <c r="R32" i="8"/>
  <c r="P32" i="8" s="1"/>
  <c r="Q32" i="8"/>
  <c r="L32" i="8"/>
  <c r="H32" i="8"/>
  <c r="H31" i="8" s="1"/>
  <c r="C32" i="8"/>
  <c r="Q31" i="8"/>
  <c r="O31" i="8"/>
  <c r="N31" i="8"/>
  <c r="M31" i="8"/>
  <c r="K31" i="8"/>
  <c r="J31" i="8"/>
  <c r="J25" i="8" s="1"/>
  <c r="I31" i="8"/>
  <c r="G31" i="8"/>
  <c r="F31" i="8"/>
  <c r="E31" i="8"/>
  <c r="D31" i="8"/>
  <c r="C31" i="8"/>
  <c r="S30" i="8"/>
  <c r="S29" i="8" s="1"/>
  <c r="R30" i="8"/>
  <c r="Q30" i="8"/>
  <c r="Q29" i="8" s="1"/>
  <c r="L30" i="8"/>
  <c r="L29" i="8" s="1"/>
  <c r="H30" i="8"/>
  <c r="H29" i="8" s="1"/>
  <c r="C30" i="8"/>
  <c r="R29" i="8"/>
  <c r="O29" i="8"/>
  <c r="N29" i="8"/>
  <c r="M29" i="8"/>
  <c r="K29" i="8"/>
  <c r="J29" i="8"/>
  <c r="I29" i="8"/>
  <c r="G29" i="8"/>
  <c r="F29" i="8"/>
  <c r="E29" i="8"/>
  <c r="D29" i="8"/>
  <c r="C29" i="8"/>
  <c r="S28" i="8"/>
  <c r="R28" i="8"/>
  <c r="Q28" i="8"/>
  <c r="L28" i="8"/>
  <c r="L26" i="8" s="1"/>
  <c r="H28" i="8"/>
  <c r="P28" i="8" s="1"/>
  <c r="C28" i="8"/>
  <c r="S27" i="8"/>
  <c r="S26" i="8" s="1"/>
  <c r="S25" i="8" s="1"/>
  <c r="R27" i="8"/>
  <c r="R26" i="8" s="1"/>
  <c r="Q27" i="8"/>
  <c r="L27" i="8"/>
  <c r="H27" i="8"/>
  <c r="C27" i="8"/>
  <c r="C26" i="8" s="1"/>
  <c r="C25" i="8" s="1"/>
  <c r="O26" i="8"/>
  <c r="N26" i="8"/>
  <c r="M26" i="8"/>
  <c r="K26" i="8"/>
  <c r="J26" i="8"/>
  <c r="I26" i="8"/>
  <c r="I25" i="8" s="1"/>
  <c r="G26" i="8"/>
  <c r="F26" i="8"/>
  <c r="E26" i="8"/>
  <c r="D26" i="8"/>
  <c r="D25" i="8" s="1"/>
  <c r="O25" i="8"/>
  <c r="N25" i="8"/>
  <c r="K25" i="8"/>
  <c r="F25" i="8"/>
  <c r="S24" i="8"/>
  <c r="R24" i="8"/>
  <c r="Q24" i="8"/>
  <c r="L24" i="8"/>
  <c r="P24" i="8" s="1"/>
  <c r="S23" i="8"/>
  <c r="S22" i="8" s="1"/>
  <c r="R23" i="8"/>
  <c r="M23" i="8"/>
  <c r="L23" i="8" s="1"/>
  <c r="I23" i="8"/>
  <c r="Q23" i="8" s="1"/>
  <c r="Q22" i="8" s="1"/>
  <c r="H23" i="8"/>
  <c r="H22" i="8" s="1"/>
  <c r="G23" i="8"/>
  <c r="G22" i="8" s="1"/>
  <c r="F23" i="8"/>
  <c r="E23" i="8"/>
  <c r="D23" i="8"/>
  <c r="D22" i="8" s="1"/>
  <c r="C23" i="8"/>
  <c r="C22" i="8" s="1"/>
  <c r="R22" i="8"/>
  <c r="O22" i="8"/>
  <c r="N22" i="8"/>
  <c r="M22" i="8"/>
  <c r="K22" i="8"/>
  <c r="J22" i="8"/>
  <c r="I22" i="8"/>
  <c r="F22" i="8"/>
  <c r="E22" i="8"/>
  <c r="S21" i="8"/>
  <c r="R21" i="8"/>
  <c r="Q21" i="8"/>
  <c r="L21" i="8"/>
  <c r="H21" i="8"/>
  <c r="H19" i="8" s="1"/>
  <c r="C21" i="8"/>
  <c r="S20" i="8"/>
  <c r="R20" i="8"/>
  <c r="R19" i="8" s="1"/>
  <c r="Q20" i="8"/>
  <c r="L20" i="8"/>
  <c r="H20" i="8"/>
  <c r="P20" i="8" s="1"/>
  <c r="C20" i="8"/>
  <c r="C19" i="8" s="1"/>
  <c r="S19" i="8"/>
  <c r="O19" i="8"/>
  <c r="O13" i="8" s="1"/>
  <c r="O11" i="8" s="1"/>
  <c r="O37" i="8" s="1"/>
  <c r="O42" i="8" s="1"/>
  <c r="N19" i="8"/>
  <c r="M19" i="8"/>
  <c r="K19" i="8"/>
  <c r="K13" i="8" s="1"/>
  <c r="K11" i="8" s="1"/>
  <c r="K37" i="8" s="1"/>
  <c r="K42" i="8" s="1"/>
  <c r="J19" i="8"/>
  <c r="I19" i="8"/>
  <c r="G19" i="8"/>
  <c r="F19" i="8"/>
  <c r="E19" i="8"/>
  <c r="D19" i="8"/>
  <c r="S18" i="8"/>
  <c r="R18" i="8"/>
  <c r="Q18" i="8"/>
  <c r="Q14" i="8" s="1"/>
  <c r="P18" i="8"/>
  <c r="L18" i="8"/>
  <c r="H18" i="8"/>
  <c r="C18" i="8"/>
  <c r="S17" i="8"/>
  <c r="R17" i="8"/>
  <c r="Q17" i="8"/>
  <c r="L17" i="8"/>
  <c r="H17" i="8"/>
  <c r="P17" i="8" s="1"/>
  <c r="C17" i="8"/>
  <c r="S16" i="8"/>
  <c r="R16" i="8"/>
  <c r="Q16" i="8"/>
  <c r="L16" i="8"/>
  <c r="H16" i="8"/>
  <c r="P16" i="8" s="1"/>
  <c r="C16" i="8"/>
  <c r="S15" i="8"/>
  <c r="S14" i="8" s="1"/>
  <c r="S13" i="8" s="1"/>
  <c r="R15" i="8"/>
  <c r="R14" i="8" s="1"/>
  <c r="R13" i="8" s="1"/>
  <c r="Q15" i="8"/>
  <c r="L15" i="8"/>
  <c r="H15" i="8"/>
  <c r="P15" i="8" s="1"/>
  <c r="C15" i="8"/>
  <c r="C14" i="8" s="1"/>
  <c r="O14" i="8"/>
  <c r="N14" i="8"/>
  <c r="M14" i="8"/>
  <c r="M13" i="8" s="1"/>
  <c r="M11" i="8" s="1"/>
  <c r="K14" i="8"/>
  <c r="J14" i="8"/>
  <c r="I14" i="8"/>
  <c r="G14" i="8"/>
  <c r="F14" i="8"/>
  <c r="E14" i="8"/>
  <c r="D14" i="8"/>
  <c r="D13" i="8" s="1"/>
  <c r="D11" i="8" s="1"/>
  <c r="D37" i="8" s="1"/>
  <c r="N13" i="8"/>
  <c r="N11" i="8" s="1"/>
  <c r="J13" i="8"/>
  <c r="J11" i="8" s="1"/>
  <c r="F13" i="8"/>
  <c r="F11" i="8" s="1"/>
  <c r="F37" i="8" s="1"/>
  <c r="F42" i="8" s="1"/>
  <c r="E13" i="8"/>
  <c r="E11" i="8" s="1"/>
  <c r="S12" i="8"/>
  <c r="S11" i="8" s="1"/>
  <c r="R12" i="8"/>
  <c r="Q12" i="8"/>
  <c r="L12" i="8"/>
  <c r="P12" i="8" s="1"/>
  <c r="C12" i="8"/>
  <c r="P11" i="10" l="1"/>
  <c r="P37" i="10" s="1"/>
  <c r="P42" i="10" s="1"/>
  <c r="H37" i="10"/>
  <c r="H42" i="10" s="1"/>
  <c r="I42" i="10"/>
  <c r="H37" i="9"/>
  <c r="H42" i="9" s="1"/>
  <c r="I42" i="9"/>
  <c r="P50" i="9"/>
  <c r="P46" i="9" s="1"/>
  <c r="H46" i="9"/>
  <c r="H82" i="9" s="1"/>
  <c r="C37" i="9"/>
  <c r="C42" i="9" s="1"/>
  <c r="D42" i="9"/>
  <c r="P82" i="9"/>
  <c r="J82" i="9"/>
  <c r="R82" i="9" s="1"/>
  <c r="K82" i="9"/>
  <c r="S82" i="9" s="1"/>
  <c r="I82" i="9"/>
  <c r="H25" i="9"/>
  <c r="Q25" i="9"/>
  <c r="D82" i="9"/>
  <c r="C82" i="9" s="1"/>
  <c r="H11" i="9"/>
  <c r="L65" i="8"/>
  <c r="P65" i="8"/>
  <c r="Q65" i="8"/>
  <c r="G77" i="8"/>
  <c r="H74" i="8"/>
  <c r="H73" i="8" s="1"/>
  <c r="P76" i="8"/>
  <c r="P74" i="8" s="1"/>
  <c r="P73" i="8" s="1"/>
  <c r="Q73" i="8"/>
  <c r="Q74" i="8"/>
  <c r="G73" i="8"/>
  <c r="Q56" i="8"/>
  <c r="H56" i="8"/>
  <c r="P58" i="8"/>
  <c r="I46" i="8"/>
  <c r="M46" i="8"/>
  <c r="Q46" i="8" s="1"/>
  <c r="L56" i="8"/>
  <c r="L46" i="8" s="1"/>
  <c r="L82" i="8" s="1"/>
  <c r="P49" i="8"/>
  <c r="R47" i="8"/>
  <c r="G82" i="8"/>
  <c r="P45" i="8"/>
  <c r="P44" i="8" s="1"/>
  <c r="P39" i="8"/>
  <c r="P38" i="8" s="1"/>
  <c r="L31" i="8"/>
  <c r="N37" i="8"/>
  <c r="N42" i="8" s="1"/>
  <c r="R31" i="8"/>
  <c r="R25" i="8" s="1"/>
  <c r="J37" i="8"/>
  <c r="J42" i="8" s="1"/>
  <c r="P31" i="8"/>
  <c r="E25" i="8"/>
  <c r="E37" i="8" s="1"/>
  <c r="M25" i="8"/>
  <c r="L25" i="8" s="1"/>
  <c r="G25" i="8"/>
  <c r="P27" i="8"/>
  <c r="L19" i="8"/>
  <c r="Q19" i="8"/>
  <c r="Q13" i="8"/>
  <c r="Q11" i="8" s="1"/>
  <c r="I13" i="8"/>
  <c r="I11" i="8" s="1"/>
  <c r="I37" i="8" s="1"/>
  <c r="H37" i="8" s="1"/>
  <c r="L14" i="8"/>
  <c r="L13" i="8" s="1"/>
  <c r="G13" i="8"/>
  <c r="G11" i="8" s="1"/>
  <c r="G37" i="8" s="1"/>
  <c r="G42" i="8" s="1"/>
  <c r="S37" i="8"/>
  <c r="S42" i="8" s="1"/>
  <c r="E82" i="8"/>
  <c r="H77" i="8"/>
  <c r="C13" i="8"/>
  <c r="C11" i="8" s="1"/>
  <c r="H46" i="8"/>
  <c r="H82" i="8" s="1"/>
  <c r="P14" i="8"/>
  <c r="P23" i="8"/>
  <c r="P22" i="8" s="1"/>
  <c r="L22" i="8"/>
  <c r="Q59" i="8"/>
  <c r="H25" i="8"/>
  <c r="Q25" i="8"/>
  <c r="M82" i="8"/>
  <c r="M37" i="8"/>
  <c r="M42" i="8" s="1"/>
  <c r="D42" i="8"/>
  <c r="R11" i="8"/>
  <c r="N82" i="8"/>
  <c r="S62" i="8"/>
  <c r="Q26" i="8"/>
  <c r="H14" i="8"/>
  <c r="H13" i="8" s="1"/>
  <c r="H11" i="8" s="1"/>
  <c r="H26" i="8"/>
  <c r="P26" i="8" s="1"/>
  <c r="H38" i="8"/>
  <c r="J46" i="8"/>
  <c r="R46" i="8" s="1"/>
  <c r="Q47" i="8"/>
  <c r="D62" i="8"/>
  <c r="C62" i="8" s="1"/>
  <c r="S63" i="8"/>
  <c r="K65" i="8"/>
  <c r="K82" i="8" s="1"/>
  <c r="S82" i="8" s="1"/>
  <c r="R66" i="8"/>
  <c r="R65" i="8" s="1"/>
  <c r="L34" i="8"/>
  <c r="S35" i="8"/>
  <c r="D46" i="8"/>
  <c r="C46" i="8" s="1"/>
  <c r="C47" i="8"/>
  <c r="I85" i="8"/>
  <c r="Q85" i="8" s="1"/>
  <c r="P21" i="8"/>
  <c r="P19" i="8" s="1"/>
  <c r="P57" i="8"/>
  <c r="P56" i="8" s="1"/>
  <c r="J59" i="8"/>
  <c r="R59" i="8" s="1"/>
  <c r="I62" i="8"/>
  <c r="J77" i="8"/>
  <c r="R77" i="8" s="1"/>
  <c r="P30" i="8"/>
  <c r="P29" i="8" s="1"/>
  <c r="H34" i="8"/>
  <c r="P36" i="8"/>
  <c r="P48" i="8"/>
  <c r="P47" i="8" s="1"/>
  <c r="D59" i="8"/>
  <c r="C59" i="8" s="1"/>
  <c r="D73" i="8"/>
  <c r="C73" i="8" s="1"/>
  <c r="D77" i="8"/>
  <c r="C77" i="8" s="1"/>
  <c r="G63" i="7"/>
  <c r="P25" i="9" l="1"/>
  <c r="P37" i="9" s="1"/>
  <c r="P42" i="9" s="1"/>
  <c r="Q37" i="9"/>
  <c r="Q42" i="9" s="1"/>
  <c r="Q82" i="9"/>
  <c r="Q62" i="8"/>
  <c r="R37" i="8"/>
  <c r="R42" i="8" s="1"/>
  <c r="P25" i="8"/>
  <c r="E42" i="8"/>
  <c r="C37" i="8"/>
  <c r="C42" i="8" s="1"/>
  <c r="I42" i="8"/>
  <c r="L11" i="8"/>
  <c r="L37" i="8" s="1"/>
  <c r="L42" i="8" s="1"/>
  <c r="D82" i="8"/>
  <c r="C82" i="8" s="1"/>
  <c r="H42" i="8"/>
  <c r="J82" i="8"/>
  <c r="R82" i="8" s="1"/>
  <c r="Q37" i="8"/>
  <c r="Q42" i="8" s="1"/>
  <c r="Q82" i="8"/>
  <c r="P35" i="8"/>
  <c r="P34" i="8"/>
  <c r="P13" i="8"/>
  <c r="P11" i="8" s="1"/>
  <c r="P46" i="8"/>
  <c r="P82" i="8" s="1"/>
  <c r="E65" i="7"/>
  <c r="F65" i="7"/>
  <c r="G65" i="7"/>
  <c r="I65" i="7"/>
  <c r="J65" i="7"/>
  <c r="K65" i="7"/>
  <c r="M65" i="7"/>
  <c r="N65" i="7"/>
  <c r="O65" i="7"/>
  <c r="S72" i="7"/>
  <c r="R72" i="7"/>
  <c r="Q72" i="7"/>
  <c r="P72" i="7" s="1"/>
  <c r="L72" i="7"/>
  <c r="H72" i="7"/>
  <c r="C72" i="7"/>
  <c r="S67" i="7"/>
  <c r="R67" i="7"/>
  <c r="Q67" i="7"/>
  <c r="P67" i="7"/>
  <c r="P66" i="7" s="1"/>
  <c r="L67" i="7"/>
  <c r="L66" i="7" s="1"/>
  <c r="H67" i="7"/>
  <c r="C67" i="7"/>
  <c r="O66" i="7"/>
  <c r="N66" i="7"/>
  <c r="M66" i="7"/>
  <c r="K66" i="7"/>
  <c r="S66" i="7" s="1"/>
  <c r="J66" i="7"/>
  <c r="R66" i="7" s="1"/>
  <c r="I66" i="7"/>
  <c r="Q66" i="7" s="1"/>
  <c r="H66" i="7"/>
  <c r="G66" i="7"/>
  <c r="F66" i="7"/>
  <c r="E66" i="7"/>
  <c r="D66" i="7"/>
  <c r="D65" i="7" s="1"/>
  <c r="I29" i="7"/>
  <c r="E37" i="5"/>
  <c r="F25" i="5"/>
  <c r="E25" i="5"/>
  <c r="F25" i="6"/>
  <c r="E25" i="6"/>
  <c r="E37" i="6" s="1"/>
  <c r="S38" i="7"/>
  <c r="R38" i="7"/>
  <c r="O38" i="7"/>
  <c r="N38" i="7"/>
  <c r="M38" i="7"/>
  <c r="K38" i="7"/>
  <c r="J38" i="7"/>
  <c r="I38" i="7"/>
  <c r="G38" i="7"/>
  <c r="F38" i="7"/>
  <c r="E38" i="7"/>
  <c r="D38" i="7"/>
  <c r="H40" i="7"/>
  <c r="C40" i="7"/>
  <c r="R88" i="7"/>
  <c r="M88" i="7"/>
  <c r="I88" i="7"/>
  <c r="D88" i="7"/>
  <c r="T87" i="7"/>
  <c r="S87" i="7"/>
  <c r="R87" i="7"/>
  <c r="M87" i="7"/>
  <c r="I87" i="7"/>
  <c r="Q87" i="7" s="1"/>
  <c r="D87" i="7"/>
  <c r="D85" i="7" s="1"/>
  <c r="T86" i="7"/>
  <c r="S86" i="7"/>
  <c r="R86" i="7"/>
  <c r="M86" i="7"/>
  <c r="I86" i="7"/>
  <c r="D86" i="7"/>
  <c r="P85" i="7"/>
  <c r="O85" i="7"/>
  <c r="N85" i="7"/>
  <c r="L85" i="7"/>
  <c r="K85" i="7"/>
  <c r="J85" i="7"/>
  <c r="H85" i="7"/>
  <c r="G85" i="7"/>
  <c r="F85" i="7"/>
  <c r="E85" i="7"/>
  <c r="T83" i="7"/>
  <c r="S83" i="7"/>
  <c r="R83" i="7"/>
  <c r="I83" i="7"/>
  <c r="D83" i="7"/>
  <c r="S81" i="7"/>
  <c r="R81" i="7"/>
  <c r="Q81" i="7"/>
  <c r="L81" i="7"/>
  <c r="L80" i="7" s="1"/>
  <c r="H81" i="7"/>
  <c r="H80" i="7" s="1"/>
  <c r="C81" i="7"/>
  <c r="O80" i="7"/>
  <c r="N80" i="7"/>
  <c r="M80" i="7"/>
  <c r="K80" i="7"/>
  <c r="J80" i="7"/>
  <c r="I80" i="7"/>
  <c r="G80" i="7"/>
  <c r="F80" i="7"/>
  <c r="E80" i="7"/>
  <c r="D80" i="7"/>
  <c r="S79" i="7"/>
  <c r="R79" i="7"/>
  <c r="Q79" i="7"/>
  <c r="L79" i="7"/>
  <c r="L78" i="7" s="1"/>
  <c r="H79" i="7"/>
  <c r="H78" i="7" s="1"/>
  <c r="C79" i="7"/>
  <c r="O78" i="7"/>
  <c r="N78" i="7"/>
  <c r="M78" i="7"/>
  <c r="K78" i="7"/>
  <c r="K77" i="7" s="1"/>
  <c r="J78" i="7"/>
  <c r="J77" i="7" s="1"/>
  <c r="I78" i="7"/>
  <c r="G78" i="7"/>
  <c r="F78" i="7"/>
  <c r="E78" i="7"/>
  <c r="D78" i="7"/>
  <c r="C78" i="7" s="1"/>
  <c r="S76" i="7"/>
  <c r="R76" i="7"/>
  <c r="Q76" i="7"/>
  <c r="P76" i="7" s="1"/>
  <c r="L76" i="7"/>
  <c r="L74" i="7" s="1"/>
  <c r="L73" i="7" s="1"/>
  <c r="H76" i="7"/>
  <c r="C76" i="7"/>
  <c r="S75" i="7"/>
  <c r="R75" i="7"/>
  <c r="Q75" i="7"/>
  <c r="L75" i="7"/>
  <c r="H75" i="7"/>
  <c r="C75" i="7"/>
  <c r="O74" i="7"/>
  <c r="O73" i="7" s="1"/>
  <c r="N74" i="7"/>
  <c r="N73" i="7" s="1"/>
  <c r="M74" i="7"/>
  <c r="K74" i="7"/>
  <c r="K73" i="7" s="1"/>
  <c r="J74" i="7"/>
  <c r="J73" i="7" s="1"/>
  <c r="I74" i="7"/>
  <c r="I73" i="7" s="1"/>
  <c r="G74" i="7"/>
  <c r="G73" i="7" s="1"/>
  <c r="F74" i="7"/>
  <c r="E74" i="7"/>
  <c r="D74" i="7"/>
  <c r="D73" i="7" s="1"/>
  <c r="F73" i="7"/>
  <c r="E73" i="7"/>
  <c r="S71" i="7"/>
  <c r="R71" i="7"/>
  <c r="Q71" i="7"/>
  <c r="L71" i="7"/>
  <c r="H71" i="7"/>
  <c r="C71" i="7"/>
  <c r="S70" i="7"/>
  <c r="R70" i="7"/>
  <c r="Q70" i="7"/>
  <c r="L70" i="7"/>
  <c r="L69" i="7" s="1"/>
  <c r="H70" i="7"/>
  <c r="H69" i="7" s="1"/>
  <c r="C70" i="7"/>
  <c r="O69" i="7"/>
  <c r="S69" i="7" s="1"/>
  <c r="N69" i="7"/>
  <c r="M69" i="7"/>
  <c r="K69" i="7"/>
  <c r="J69" i="7"/>
  <c r="I69" i="7"/>
  <c r="G69" i="7"/>
  <c r="F69" i="7"/>
  <c r="E69" i="7"/>
  <c r="D69" i="7"/>
  <c r="S68" i="7"/>
  <c r="S65" i="7" s="1"/>
  <c r="R68" i="7"/>
  <c r="R65" i="7" s="1"/>
  <c r="Q68" i="7"/>
  <c r="L68" i="7"/>
  <c r="H68" i="7"/>
  <c r="H65" i="7" s="1"/>
  <c r="C68" i="7"/>
  <c r="S64" i="7"/>
  <c r="R64" i="7"/>
  <c r="Q64" i="7"/>
  <c r="P64" i="7" s="1"/>
  <c r="P63" i="7" s="1"/>
  <c r="P62" i="7" s="1"/>
  <c r="L64" i="7"/>
  <c r="L63" i="7" s="1"/>
  <c r="L62" i="7" s="1"/>
  <c r="H64" i="7"/>
  <c r="H63" i="7" s="1"/>
  <c r="H62" i="7" s="1"/>
  <c r="C64" i="7"/>
  <c r="O63" i="7"/>
  <c r="O62" i="7" s="1"/>
  <c r="N63" i="7"/>
  <c r="N62" i="7" s="1"/>
  <c r="M63" i="7"/>
  <c r="K63" i="7"/>
  <c r="K62" i="7" s="1"/>
  <c r="J63" i="7"/>
  <c r="J62" i="7" s="1"/>
  <c r="I63" i="7"/>
  <c r="I62" i="7" s="1"/>
  <c r="G62" i="7"/>
  <c r="F63" i="7"/>
  <c r="F62" i="7" s="1"/>
  <c r="E63" i="7"/>
  <c r="E62" i="7" s="1"/>
  <c r="D63" i="7"/>
  <c r="D62" i="7" s="1"/>
  <c r="S61" i="7"/>
  <c r="R61" i="7"/>
  <c r="Q61" i="7"/>
  <c r="P61" i="7" s="1"/>
  <c r="P60" i="7" s="1"/>
  <c r="P59" i="7" s="1"/>
  <c r="L61" i="7"/>
  <c r="L60" i="7" s="1"/>
  <c r="L59" i="7" s="1"/>
  <c r="H61" i="7"/>
  <c r="H60" i="7" s="1"/>
  <c r="H59" i="7" s="1"/>
  <c r="C61" i="7"/>
  <c r="O60" i="7"/>
  <c r="O59" i="7" s="1"/>
  <c r="N60" i="7"/>
  <c r="N59" i="7" s="1"/>
  <c r="M60" i="7"/>
  <c r="M59" i="7" s="1"/>
  <c r="K60" i="7"/>
  <c r="J60" i="7"/>
  <c r="I60" i="7"/>
  <c r="I59" i="7" s="1"/>
  <c r="G60" i="7"/>
  <c r="G59" i="7" s="1"/>
  <c r="F60" i="7"/>
  <c r="F59" i="7" s="1"/>
  <c r="E60" i="7"/>
  <c r="D60" i="7"/>
  <c r="D59" i="7"/>
  <c r="S58" i="7"/>
  <c r="R58" i="7"/>
  <c r="Q58" i="7"/>
  <c r="L58" i="7"/>
  <c r="H58" i="7"/>
  <c r="C58" i="7"/>
  <c r="S57" i="7"/>
  <c r="R57" i="7"/>
  <c r="Q57" i="7"/>
  <c r="P57" i="7" s="1"/>
  <c r="L57" i="7"/>
  <c r="H57" i="7"/>
  <c r="C57" i="7"/>
  <c r="O56" i="7"/>
  <c r="N56" i="7"/>
  <c r="M56" i="7"/>
  <c r="K56" i="7"/>
  <c r="J56" i="7"/>
  <c r="I56" i="7"/>
  <c r="G56" i="7"/>
  <c r="F56" i="7"/>
  <c r="E56" i="7"/>
  <c r="D56" i="7"/>
  <c r="S55" i="7"/>
  <c r="R55" i="7"/>
  <c r="Q55" i="7"/>
  <c r="L55" i="7"/>
  <c r="L54" i="7" s="1"/>
  <c r="H55" i="7"/>
  <c r="H54" i="7" s="1"/>
  <c r="C55" i="7"/>
  <c r="O54" i="7"/>
  <c r="N54" i="7"/>
  <c r="R54" i="7" s="1"/>
  <c r="M54" i="7"/>
  <c r="K54" i="7"/>
  <c r="J54" i="7"/>
  <c r="I54" i="7"/>
  <c r="Q54" i="7" s="1"/>
  <c r="G54" i="7"/>
  <c r="F54" i="7"/>
  <c r="E54" i="7"/>
  <c r="D54" i="7"/>
  <c r="S53" i="7"/>
  <c r="R53" i="7"/>
  <c r="Q53" i="7"/>
  <c r="L53" i="7"/>
  <c r="H53" i="7"/>
  <c r="C53" i="7"/>
  <c r="S52" i="7"/>
  <c r="R52" i="7"/>
  <c r="Q52" i="7"/>
  <c r="P52" i="7" s="1"/>
  <c r="L52" i="7"/>
  <c r="H52" i="7"/>
  <c r="C52" i="7"/>
  <c r="S51" i="7"/>
  <c r="R51" i="7"/>
  <c r="Q51" i="7"/>
  <c r="L51" i="7"/>
  <c r="H51" i="7"/>
  <c r="C51" i="7"/>
  <c r="O50" i="7"/>
  <c r="N50" i="7"/>
  <c r="L50" i="7" s="1"/>
  <c r="M50" i="7"/>
  <c r="K50" i="7"/>
  <c r="J50" i="7"/>
  <c r="I50" i="7"/>
  <c r="G50" i="7"/>
  <c r="F50" i="7"/>
  <c r="E50" i="7"/>
  <c r="D50" i="7"/>
  <c r="S49" i="7"/>
  <c r="R49" i="7"/>
  <c r="Q49" i="7"/>
  <c r="P49" i="7"/>
  <c r="L49" i="7"/>
  <c r="H49" i="7"/>
  <c r="C49" i="7"/>
  <c r="S48" i="7"/>
  <c r="R48" i="7"/>
  <c r="Q48" i="7"/>
  <c r="L48" i="7"/>
  <c r="H48" i="7"/>
  <c r="C48" i="7"/>
  <c r="O47" i="7"/>
  <c r="N47" i="7"/>
  <c r="M47" i="7"/>
  <c r="K47" i="7"/>
  <c r="J47" i="7"/>
  <c r="I47" i="7"/>
  <c r="G47" i="7"/>
  <c r="F47" i="7"/>
  <c r="E47" i="7"/>
  <c r="D47" i="7"/>
  <c r="S45" i="7"/>
  <c r="S44" i="7" s="1"/>
  <c r="R45" i="7"/>
  <c r="R44" i="7" s="1"/>
  <c r="Q45" i="7"/>
  <c r="Q44" i="7" s="1"/>
  <c r="L45" i="7"/>
  <c r="L44" i="7" s="1"/>
  <c r="H45" i="7"/>
  <c r="H44" i="7" s="1"/>
  <c r="E44" i="7"/>
  <c r="C45" i="7"/>
  <c r="O44" i="7"/>
  <c r="N44" i="7"/>
  <c r="M44" i="7"/>
  <c r="K44" i="7"/>
  <c r="J44" i="7"/>
  <c r="I44" i="7"/>
  <c r="G44" i="7"/>
  <c r="F44" i="7"/>
  <c r="D44" i="7"/>
  <c r="Q41" i="7"/>
  <c r="L41" i="7"/>
  <c r="H41" i="7"/>
  <c r="P41" i="7" s="1"/>
  <c r="C41" i="7"/>
  <c r="Q39" i="7"/>
  <c r="Q38" i="7" s="1"/>
  <c r="L39" i="7"/>
  <c r="H39" i="7"/>
  <c r="C39" i="7"/>
  <c r="S36" i="7"/>
  <c r="S35" i="7" s="1"/>
  <c r="R36" i="7"/>
  <c r="R34" i="7" s="1"/>
  <c r="Q36" i="7"/>
  <c r="Q35" i="7" s="1"/>
  <c r="L36" i="7"/>
  <c r="L34" i="7" s="1"/>
  <c r="H36" i="7"/>
  <c r="H35" i="7" s="1"/>
  <c r="C36" i="7"/>
  <c r="C35" i="7" s="1"/>
  <c r="O35" i="7"/>
  <c r="N35" i="7"/>
  <c r="M35" i="7"/>
  <c r="K35" i="7"/>
  <c r="J35" i="7"/>
  <c r="I35" i="7"/>
  <c r="G35" i="7"/>
  <c r="F35" i="7"/>
  <c r="E35" i="7"/>
  <c r="D35" i="7"/>
  <c r="Q34" i="7"/>
  <c r="O34" i="7"/>
  <c r="N34" i="7"/>
  <c r="M34" i="7"/>
  <c r="K34" i="7"/>
  <c r="J34" i="7"/>
  <c r="I34" i="7"/>
  <c r="G34" i="7"/>
  <c r="F34" i="7"/>
  <c r="E34" i="7"/>
  <c r="D34" i="7"/>
  <c r="S33" i="7"/>
  <c r="R33" i="7"/>
  <c r="Q33" i="7"/>
  <c r="L33" i="7"/>
  <c r="H33" i="7"/>
  <c r="C33" i="7"/>
  <c r="S32" i="7"/>
  <c r="R32" i="7"/>
  <c r="P32" i="7" s="1"/>
  <c r="Q32" i="7"/>
  <c r="L32" i="7"/>
  <c r="H32" i="7"/>
  <c r="C32" i="7"/>
  <c r="O31" i="7"/>
  <c r="N31" i="7"/>
  <c r="M31" i="7"/>
  <c r="K31" i="7"/>
  <c r="J31" i="7"/>
  <c r="I31" i="7"/>
  <c r="G31" i="7"/>
  <c r="F31" i="7"/>
  <c r="E31" i="7"/>
  <c r="D31" i="7"/>
  <c r="S30" i="7"/>
  <c r="S29" i="7" s="1"/>
  <c r="R30" i="7"/>
  <c r="R29" i="7" s="1"/>
  <c r="Q30" i="7"/>
  <c r="Q29" i="7" s="1"/>
  <c r="L30" i="7"/>
  <c r="L29" i="7" s="1"/>
  <c r="H30" i="7"/>
  <c r="H29" i="7" s="1"/>
  <c r="C30" i="7"/>
  <c r="C29" i="7" s="1"/>
  <c r="O29" i="7"/>
  <c r="N29" i="7"/>
  <c r="M29" i="7"/>
  <c r="K29" i="7"/>
  <c r="J29" i="7"/>
  <c r="G29" i="7"/>
  <c r="F29" i="7"/>
  <c r="E29" i="7"/>
  <c r="D29" i="7"/>
  <c r="S28" i="7"/>
  <c r="R28" i="7"/>
  <c r="Q28" i="7"/>
  <c r="L28" i="7"/>
  <c r="H28" i="7"/>
  <c r="C28" i="7"/>
  <c r="S27" i="7"/>
  <c r="R27" i="7"/>
  <c r="Q27" i="7"/>
  <c r="L27" i="7"/>
  <c r="H27" i="7"/>
  <c r="C27" i="7"/>
  <c r="O26" i="7"/>
  <c r="O25" i="7" s="1"/>
  <c r="N26" i="7"/>
  <c r="M26" i="7"/>
  <c r="K26" i="7"/>
  <c r="J26" i="7"/>
  <c r="I26" i="7"/>
  <c r="I25" i="7" s="1"/>
  <c r="G26" i="7"/>
  <c r="F26" i="7"/>
  <c r="E26" i="7"/>
  <c r="D26" i="7"/>
  <c r="S24" i="7"/>
  <c r="R24" i="7"/>
  <c r="Q24" i="7"/>
  <c r="L24" i="7"/>
  <c r="P24" i="7" s="1"/>
  <c r="S23" i="7"/>
  <c r="S22" i="7" s="1"/>
  <c r="R23" i="7"/>
  <c r="R22" i="7" s="1"/>
  <c r="M23" i="7"/>
  <c r="L23" i="7"/>
  <c r="L22" i="7" s="1"/>
  <c r="I23" i="7"/>
  <c r="I22" i="7" s="1"/>
  <c r="H23" i="7"/>
  <c r="H22" i="7" s="1"/>
  <c r="G23" i="7"/>
  <c r="G22" i="7" s="1"/>
  <c r="F23" i="7"/>
  <c r="F22" i="7" s="1"/>
  <c r="E23" i="7"/>
  <c r="E22" i="7" s="1"/>
  <c r="D23" i="7"/>
  <c r="D22" i="7" s="1"/>
  <c r="C23" i="7"/>
  <c r="C22" i="7" s="1"/>
  <c r="O22" i="7"/>
  <c r="N22" i="7"/>
  <c r="M22" i="7"/>
  <c r="K22" i="7"/>
  <c r="J22" i="7"/>
  <c r="S21" i="7"/>
  <c r="R21" i="7"/>
  <c r="Q21" i="7"/>
  <c r="L21" i="7"/>
  <c r="H21" i="7"/>
  <c r="C21" i="7"/>
  <c r="S20" i="7"/>
  <c r="R20" i="7"/>
  <c r="Q20" i="7"/>
  <c r="L20" i="7"/>
  <c r="H20" i="7"/>
  <c r="C20" i="7"/>
  <c r="O19" i="7"/>
  <c r="N19" i="7"/>
  <c r="M19" i="7"/>
  <c r="K19" i="7"/>
  <c r="J19" i="7"/>
  <c r="I19" i="7"/>
  <c r="G19" i="7"/>
  <c r="F19" i="7"/>
  <c r="E19" i="7"/>
  <c r="D19" i="7"/>
  <c r="S18" i="7"/>
  <c r="R18" i="7"/>
  <c r="Q18" i="7"/>
  <c r="L18" i="7"/>
  <c r="H18" i="7"/>
  <c r="P18" i="7" s="1"/>
  <c r="C18" i="7"/>
  <c r="S17" i="7"/>
  <c r="R17" i="7"/>
  <c r="Q17" i="7"/>
  <c r="L17" i="7"/>
  <c r="H17" i="7"/>
  <c r="C17" i="7"/>
  <c r="S16" i="7"/>
  <c r="R16" i="7"/>
  <c r="Q16" i="7"/>
  <c r="L16" i="7"/>
  <c r="H16" i="7"/>
  <c r="P16" i="7" s="1"/>
  <c r="C16" i="7"/>
  <c r="S15" i="7"/>
  <c r="R15" i="7"/>
  <c r="R14" i="7" s="1"/>
  <c r="Q15" i="7"/>
  <c r="L15" i="7"/>
  <c r="H15" i="7"/>
  <c r="C15" i="7"/>
  <c r="O14" i="7"/>
  <c r="N14" i="7"/>
  <c r="M14" i="7"/>
  <c r="K14" i="7"/>
  <c r="J14" i="7"/>
  <c r="I14" i="7"/>
  <c r="G14" i="7"/>
  <c r="F14" i="7"/>
  <c r="E14" i="7"/>
  <c r="E13" i="7" s="1"/>
  <c r="D14" i="7"/>
  <c r="S12" i="7"/>
  <c r="R12" i="7"/>
  <c r="Q12" i="7"/>
  <c r="L12" i="7"/>
  <c r="C12" i="7"/>
  <c r="N49" i="6"/>
  <c r="O49" i="6"/>
  <c r="M49" i="6"/>
  <c r="J49" i="6"/>
  <c r="K49" i="6"/>
  <c r="S49" i="6" s="1"/>
  <c r="I49" i="6"/>
  <c r="E49" i="6"/>
  <c r="C49" i="6" s="1"/>
  <c r="F49" i="6"/>
  <c r="G49" i="6"/>
  <c r="D49" i="6"/>
  <c r="H75" i="6"/>
  <c r="S52" i="6"/>
  <c r="R52" i="6"/>
  <c r="Q52" i="6"/>
  <c r="P52" i="6" s="1"/>
  <c r="L52" i="6"/>
  <c r="H52" i="6"/>
  <c r="C52" i="6"/>
  <c r="E44" i="6"/>
  <c r="R84" i="6"/>
  <c r="M84" i="6"/>
  <c r="I84" i="6"/>
  <c r="D84" i="6"/>
  <c r="T83" i="6"/>
  <c r="S83" i="6"/>
  <c r="R83" i="6"/>
  <c r="M83" i="6"/>
  <c r="I83" i="6"/>
  <c r="Q83" i="6" s="1"/>
  <c r="D83" i="6"/>
  <c r="T82" i="6"/>
  <c r="S82" i="6"/>
  <c r="R82" i="6"/>
  <c r="M82" i="6"/>
  <c r="I82" i="6"/>
  <c r="D82" i="6"/>
  <c r="P81" i="6"/>
  <c r="O81" i="6"/>
  <c r="N81" i="6"/>
  <c r="L81" i="6"/>
  <c r="T81" i="6" s="1"/>
  <c r="K81" i="6"/>
  <c r="S81" i="6" s="1"/>
  <c r="J81" i="6"/>
  <c r="H81" i="6"/>
  <c r="G81" i="6"/>
  <c r="F81" i="6"/>
  <c r="E81" i="6"/>
  <c r="D81" i="6"/>
  <c r="T79" i="6"/>
  <c r="S79" i="6"/>
  <c r="R79" i="6"/>
  <c r="I79" i="6"/>
  <c r="D79" i="6"/>
  <c r="S77" i="6"/>
  <c r="R77" i="6"/>
  <c r="Q77" i="6"/>
  <c r="P77" i="6" s="1"/>
  <c r="P76" i="6" s="1"/>
  <c r="L77" i="6"/>
  <c r="H77" i="6"/>
  <c r="H76" i="6" s="1"/>
  <c r="C77" i="6"/>
  <c r="O76" i="6"/>
  <c r="N76" i="6"/>
  <c r="M76" i="6"/>
  <c r="L76" i="6"/>
  <c r="K76" i="6"/>
  <c r="S76" i="6" s="1"/>
  <c r="J76" i="6"/>
  <c r="R76" i="6" s="1"/>
  <c r="I76" i="6"/>
  <c r="Q76" i="6" s="1"/>
  <c r="G76" i="6"/>
  <c r="F76" i="6"/>
  <c r="E76" i="6"/>
  <c r="D76" i="6"/>
  <c r="C76" i="6" s="1"/>
  <c r="S75" i="6"/>
  <c r="R75" i="6"/>
  <c r="Q75" i="6"/>
  <c r="L75" i="6"/>
  <c r="L74" i="6" s="1"/>
  <c r="L73" i="6" s="1"/>
  <c r="H74" i="6"/>
  <c r="H73" i="6" s="1"/>
  <c r="C75" i="6"/>
  <c r="O74" i="6"/>
  <c r="O73" i="6" s="1"/>
  <c r="N74" i="6"/>
  <c r="N73" i="6" s="1"/>
  <c r="M74" i="6"/>
  <c r="K74" i="6"/>
  <c r="J74" i="6"/>
  <c r="I74" i="6"/>
  <c r="Q74" i="6" s="1"/>
  <c r="G74" i="6"/>
  <c r="G73" i="6" s="1"/>
  <c r="F74" i="6"/>
  <c r="E74" i="6"/>
  <c r="E73" i="6" s="1"/>
  <c r="D74" i="6"/>
  <c r="C74" i="6" s="1"/>
  <c r="M73" i="6"/>
  <c r="K73" i="6"/>
  <c r="S73" i="6" s="1"/>
  <c r="F73" i="6"/>
  <c r="S72" i="6"/>
  <c r="R72" i="6"/>
  <c r="Q72" i="6"/>
  <c r="P72" i="6" s="1"/>
  <c r="L72" i="6"/>
  <c r="H72" i="6"/>
  <c r="C72" i="6"/>
  <c r="S71" i="6"/>
  <c r="R71" i="6"/>
  <c r="Q71" i="6"/>
  <c r="L71" i="6"/>
  <c r="H71" i="6"/>
  <c r="C71" i="6"/>
  <c r="O70" i="6"/>
  <c r="O69" i="6" s="1"/>
  <c r="N70" i="6"/>
  <c r="M70" i="6"/>
  <c r="M69" i="6" s="1"/>
  <c r="K70" i="6"/>
  <c r="J70" i="6"/>
  <c r="R70" i="6" s="1"/>
  <c r="I70" i="6"/>
  <c r="G70" i="6"/>
  <c r="G69" i="6" s="1"/>
  <c r="F70" i="6"/>
  <c r="F69" i="6" s="1"/>
  <c r="E70" i="6"/>
  <c r="E69" i="6" s="1"/>
  <c r="D70" i="6"/>
  <c r="N69" i="6"/>
  <c r="K69" i="6"/>
  <c r="J69" i="6"/>
  <c r="R69" i="6" s="1"/>
  <c r="S68" i="6"/>
  <c r="R68" i="6"/>
  <c r="Q68" i="6"/>
  <c r="L68" i="6"/>
  <c r="H68" i="6"/>
  <c r="C68" i="6"/>
  <c r="S67" i="6"/>
  <c r="R67" i="6"/>
  <c r="Q67" i="6"/>
  <c r="P67" i="6" s="1"/>
  <c r="P66" i="6" s="1"/>
  <c r="L67" i="6"/>
  <c r="L66" i="6" s="1"/>
  <c r="H67" i="6"/>
  <c r="H66" i="6" s="1"/>
  <c r="C67" i="6"/>
  <c r="O66" i="6"/>
  <c r="N66" i="6"/>
  <c r="M66" i="6"/>
  <c r="K66" i="6"/>
  <c r="S66" i="6" s="1"/>
  <c r="J66" i="6"/>
  <c r="R66" i="6" s="1"/>
  <c r="I66" i="6"/>
  <c r="G66" i="6"/>
  <c r="F66" i="6"/>
  <c r="E66" i="6"/>
  <c r="D66" i="6"/>
  <c r="S65" i="6"/>
  <c r="R65" i="6"/>
  <c r="Q65" i="6"/>
  <c r="P65" i="6" s="1"/>
  <c r="L65" i="6"/>
  <c r="L64" i="6" s="1"/>
  <c r="H65" i="6"/>
  <c r="C65" i="6"/>
  <c r="O64" i="6"/>
  <c r="N64" i="6"/>
  <c r="M64" i="6"/>
  <c r="K64" i="6"/>
  <c r="J64" i="6"/>
  <c r="R64" i="6" s="1"/>
  <c r="I64" i="6"/>
  <c r="G64" i="6"/>
  <c r="F64" i="6"/>
  <c r="E64" i="6"/>
  <c r="D64" i="6"/>
  <c r="S63" i="6"/>
  <c r="R63" i="6"/>
  <c r="P63" i="6" s="1"/>
  <c r="P62" i="6" s="1"/>
  <c r="P61" i="6" s="1"/>
  <c r="Q63" i="6"/>
  <c r="L63" i="6"/>
  <c r="H63" i="6"/>
  <c r="H62" i="6" s="1"/>
  <c r="H61" i="6" s="1"/>
  <c r="C63" i="6"/>
  <c r="O62" i="6"/>
  <c r="O61" i="6" s="1"/>
  <c r="N62" i="6"/>
  <c r="M62" i="6"/>
  <c r="M61" i="6" s="1"/>
  <c r="L62" i="6"/>
  <c r="L61" i="6" s="1"/>
  <c r="K62" i="6"/>
  <c r="S62" i="6" s="1"/>
  <c r="J62" i="6"/>
  <c r="R62" i="6" s="1"/>
  <c r="I62" i="6"/>
  <c r="Q62" i="6" s="1"/>
  <c r="G62" i="6"/>
  <c r="G61" i="6" s="1"/>
  <c r="F62" i="6"/>
  <c r="E62" i="6"/>
  <c r="E61" i="6" s="1"/>
  <c r="D62" i="6"/>
  <c r="C62" i="6" s="1"/>
  <c r="N61" i="6"/>
  <c r="F61" i="6"/>
  <c r="S60" i="6"/>
  <c r="R60" i="6"/>
  <c r="Q60" i="6"/>
  <c r="L60" i="6"/>
  <c r="L59" i="6" s="1"/>
  <c r="L58" i="6" s="1"/>
  <c r="H60" i="6"/>
  <c r="H59" i="6" s="1"/>
  <c r="H58" i="6" s="1"/>
  <c r="C60" i="6"/>
  <c r="O59" i="6"/>
  <c r="N59" i="6"/>
  <c r="M59" i="6"/>
  <c r="M58" i="6" s="1"/>
  <c r="K59" i="6"/>
  <c r="S59" i="6" s="1"/>
  <c r="J59" i="6"/>
  <c r="R59" i="6" s="1"/>
  <c r="I59" i="6"/>
  <c r="I58" i="6" s="1"/>
  <c r="G59" i="6"/>
  <c r="G58" i="6" s="1"/>
  <c r="F59" i="6"/>
  <c r="F58" i="6" s="1"/>
  <c r="E59" i="6"/>
  <c r="E58" i="6" s="1"/>
  <c r="D59" i="6"/>
  <c r="O58" i="6"/>
  <c r="N58" i="6"/>
  <c r="D58" i="6"/>
  <c r="C58" i="6" s="1"/>
  <c r="S57" i="6"/>
  <c r="R57" i="6"/>
  <c r="Q57" i="6"/>
  <c r="L57" i="6"/>
  <c r="H57" i="6"/>
  <c r="C57" i="6"/>
  <c r="S56" i="6"/>
  <c r="S55" i="6" s="1"/>
  <c r="R56" i="6"/>
  <c r="Q56" i="6"/>
  <c r="L56" i="6"/>
  <c r="L55" i="6" s="1"/>
  <c r="H56" i="6"/>
  <c r="H55" i="6" s="1"/>
  <c r="C56" i="6"/>
  <c r="O55" i="6"/>
  <c r="N55" i="6"/>
  <c r="M55" i="6"/>
  <c r="K55" i="6"/>
  <c r="J55" i="6"/>
  <c r="I55" i="6"/>
  <c r="G55" i="6"/>
  <c r="F55" i="6"/>
  <c r="E55" i="6"/>
  <c r="C55" i="6" s="1"/>
  <c r="D55" i="6"/>
  <c r="S54" i="6"/>
  <c r="R54" i="6"/>
  <c r="Q54" i="6"/>
  <c r="L54" i="6"/>
  <c r="L53" i="6" s="1"/>
  <c r="H54" i="6"/>
  <c r="H53" i="6" s="1"/>
  <c r="C54" i="6"/>
  <c r="O53" i="6"/>
  <c r="N53" i="6"/>
  <c r="M53" i="6"/>
  <c r="K53" i="6"/>
  <c r="J53" i="6"/>
  <c r="I53" i="6"/>
  <c r="G53" i="6"/>
  <c r="F53" i="6"/>
  <c r="E53" i="6"/>
  <c r="D53" i="6"/>
  <c r="S51" i="6"/>
  <c r="R51" i="6"/>
  <c r="Q51" i="6"/>
  <c r="L51" i="6"/>
  <c r="H51" i="6"/>
  <c r="C51" i="6"/>
  <c r="S50" i="6"/>
  <c r="R50" i="6"/>
  <c r="Q50" i="6"/>
  <c r="L50" i="6"/>
  <c r="H50" i="6"/>
  <c r="C50" i="6"/>
  <c r="S48" i="6"/>
  <c r="R48" i="6"/>
  <c r="Q48" i="6"/>
  <c r="L48" i="6"/>
  <c r="H48" i="6"/>
  <c r="H46" i="6" s="1"/>
  <c r="C48" i="6"/>
  <c r="S47" i="6"/>
  <c r="R47" i="6"/>
  <c r="Q47" i="6"/>
  <c r="L47" i="6"/>
  <c r="H47" i="6"/>
  <c r="C47" i="6"/>
  <c r="O46" i="6"/>
  <c r="O45" i="6" s="1"/>
  <c r="N46" i="6"/>
  <c r="M46" i="6"/>
  <c r="K46" i="6"/>
  <c r="J46" i="6"/>
  <c r="I46" i="6"/>
  <c r="G46" i="6"/>
  <c r="F46" i="6"/>
  <c r="E46" i="6"/>
  <c r="D46" i="6"/>
  <c r="C46" i="6" s="1"/>
  <c r="J45" i="6"/>
  <c r="S44" i="6"/>
  <c r="S43" i="6" s="1"/>
  <c r="R44" i="6"/>
  <c r="R43" i="6" s="1"/>
  <c r="Q44" i="6"/>
  <c r="Q43" i="6" s="1"/>
  <c r="L44" i="6"/>
  <c r="L43" i="6" s="1"/>
  <c r="H44" i="6"/>
  <c r="H43" i="6" s="1"/>
  <c r="C44" i="6"/>
  <c r="O43" i="6"/>
  <c r="N43" i="6"/>
  <c r="M43" i="6"/>
  <c r="K43" i="6"/>
  <c r="J43" i="6"/>
  <c r="I43" i="6"/>
  <c r="G43" i="6"/>
  <c r="F43" i="6"/>
  <c r="E43" i="6"/>
  <c r="D43" i="6"/>
  <c r="C43" i="6" s="1"/>
  <c r="Q40" i="6"/>
  <c r="L40" i="6"/>
  <c r="P40" i="6" s="1"/>
  <c r="H40" i="6"/>
  <c r="C40" i="6"/>
  <c r="Q39" i="6"/>
  <c r="Q38" i="6" s="1"/>
  <c r="L39" i="6"/>
  <c r="L38" i="6" s="1"/>
  <c r="H39" i="6"/>
  <c r="H38" i="6" s="1"/>
  <c r="C39" i="6"/>
  <c r="C38" i="6" s="1"/>
  <c r="S38" i="6"/>
  <c r="R38" i="6"/>
  <c r="O38" i="6"/>
  <c r="N38" i="6"/>
  <c r="M38" i="6"/>
  <c r="K38" i="6"/>
  <c r="J38" i="6"/>
  <c r="I38" i="6"/>
  <c r="G38" i="6"/>
  <c r="F38" i="6"/>
  <c r="E38" i="6"/>
  <c r="D38" i="6"/>
  <c r="S36" i="6"/>
  <c r="S35" i="6" s="1"/>
  <c r="R36" i="6"/>
  <c r="R35" i="6" s="1"/>
  <c r="Q36" i="6"/>
  <c r="Q35" i="6" s="1"/>
  <c r="L36" i="6"/>
  <c r="L34" i="6" s="1"/>
  <c r="H36" i="6"/>
  <c r="H35" i="6" s="1"/>
  <c r="C36" i="6"/>
  <c r="C35" i="6" s="1"/>
  <c r="O35" i="6"/>
  <c r="N35" i="6"/>
  <c r="M35" i="6"/>
  <c r="K35" i="6"/>
  <c r="J35" i="6"/>
  <c r="I35" i="6"/>
  <c r="G35" i="6"/>
  <c r="F35" i="6"/>
  <c r="E35" i="6"/>
  <c r="D35" i="6"/>
  <c r="O34" i="6"/>
  <c r="N34" i="6"/>
  <c r="M34" i="6"/>
  <c r="K34" i="6"/>
  <c r="J34" i="6"/>
  <c r="I34" i="6"/>
  <c r="G34" i="6"/>
  <c r="F34" i="6"/>
  <c r="E34" i="6"/>
  <c r="D34" i="6"/>
  <c r="S33" i="6"/>
  <c r="R33" i="6"/>
  <c r="Q33" i="6"/>
  <c r="L33" i="6"/>
  <c r="H33" i="6"/>
  <c r="C33" i="6"/>
  <c r="S32" i="6"/>
  <c r="R32" i="6"/>
  <c r="Q32" i="6"/>
  <c r="Q31" i="6" s="1"/>
  <c r="L32" i="6"/>
  <c r="H32" i="6"/>
  <c r="H31" i="6" s="1"/>
  <c r="C32" i="6"/>
  <c r="C31" i="6" s="1"/>
  <c r="O31" i="6"/>
  <c r="O25" i="6" s="1"/>
  <c r="N31" i="6"/>
  <c r="N25" i="6" s="1"/>
  <c r="M31" i="6"/>
  <c r="K31" i="6"/>
  <c r="J31" i="6"/>
  <c r="I31" i="6"/>
  <c r="G31" i="6"/>
  <c r="F31" i="6"/>
  <c r="E31" i="6"/>
  <c r="D31" i="6"/>
  <c r="S30" i="6"/>
  <c r="S29" i="6" s="1"/>
  <c r="R30" i="6"/>
  <c r="R29" i="6" s="1"/>
  <c r="Q30" i="6"/>
  <c r="Q29" i="6" s="1"/>
  <c r="L30" i="6"/>
  <c r="H30" i="6"/>
  <c r="H29" i="6" s="1"/>
  <c r="C30" i="6"/>
  <c r="C29" i="6" s="1"/>
  <c r="O29" i="6"/>
  <c r="N29" i="6"/>
  <c r="M29" i="6"/>
  <c r="L29" i="6"/>
  <c r="K29" i="6"/>
  <c r="J29" i="6"/>
  <c r="I29" i="6"/>
  <c r="G29" i="6"/>
  <c r="F29" i="6"/>
  <c r="E29" i="6"/>
  <c r="D29" i="6"/>
  <c r="S28" i="6"/>
  <c r="R28" i="6"/>
  <c r="Q28" i="6"/>
  <c r="L28" i="6"/>
  <c r="H28" i="6"/>
  <c r="P28" i="6" s="1"/>
  <c r="C28" i="6"/>
  <c r="C26" i="6" s="1"/>
  <c r="C25" i="6" s="1"/>
  <c r="S27" i="6"/>
  <c r="R27" i="6"/>
  <c r="R26" i="6" s="1"/>
  <c r="Q27" i="6"/>
  <c r="L27" i="6"/>
  <c r="H27" i="6"/>
  <c r="P27" i="6" s="1"/>
  <c r="C27" i="6"/>
  <c r="S26" i="6"/>
  <c r="O26" i="6"/>
  <c r="N26" i="6"/>
  <c r="M26" i="6"/>
  <c r="K26" i="6"/>
  <c r="J26" i="6"/>
  <c r="I26" i="6"/>
  <c r="Q26" i="6" s="1"/>
  <c r="G26" i="6"/>
  <c r="F26" i="6"/>
  <c r="E26" i="6"/>
  <c r="D26" i="6"/>
  <c r="D25" i="6" s="1"/>
  <c r="S24" i="6"/>
  <c r="R24" i="6"/>
  <c r="Q24" i="6"/>
  <c r="L24" i="6"/>
  <c r="P24" i="6" s="1"/>
  <c r="S23" i="6"/>
  <c r="S22" i="6" s="1"/>
  <c r="R23" i="6"/>
  <c r="R22" i="6" s="1"/>
  <c r="M23" i="6"/>
  <c r="L23" i="6" s="1"/>
  <c r="L22" i="6" s="1"/>
  <c r="I23" i="6"/>
  <c r="Q23" i="6" s="1"/>
  <c r="Q22" i="6" s="1"/>
  <c r="H23" i="6"/>
  <c r="H22" i="6" s="1"/>
  <c r="G23" i="6"/>
  <c r="F23" i="6"/>
  <c r="F22" i="6" s="1"/>
  <c r="E23" i="6"/>
  <c r="E22" i="6" s="1"/>
  <c r="D23" i="6"/>
  <c r="D22" i="6" s="1"/>
  <c r="C23" i="6"/>
  <c r="C22" i="6" s="1"/>
  <c r="O22" i="6"/>
  <c r="N22" i="6"/>
  <c r="K22" i="6"/>
  <c r="J22" i="6"/>
  <c r="G22" i="6"/>
  <c r="S21" i="6"/>
  <c r="R21" i="6"/>
  <c r="Q21" i="6"/>
  <c r="L21" i="6"/>
  <c r="H21" i="6"/>
  <c r="P21" i="6" s="1"/>
  <c r="C21" i="6"/>
  <c r="C19" i="6" s="1"/>
  <c r="S20" i="6"/>
  <c r="R20" i="6"/>
  <c r="Q20" i="6"/>
  <c r="L20" i="6"/>
  <c r="H20" i="6"/>
  <c r="C20" i="6"/>
  <c r="S19" i="6"/>
  <c r="O19" i="6"/>
  <c r="O13" i="6" s="1"/>
  <c r="O11" i="6" s="1"/>
  <c r="N19" i="6"/>
  <c r="M19" i="6"/>
  <c r="K19" i="6"/>
  <c r="J19" i="6"/>
  <c r="I19" i="6"/>
  <c r="G19" i="6"/>
  <c r="G13" i="6" s="1"/>
  <c r="F19" i="6"/>
  <c r="E19" i="6"/>
  <c r="E13" i="6" s="1"/>
  <c r="D19" i="6"/>
  <c r="S18" i="6"/>
  <c r="R18" i="6"/>
  <c r="Q18" i="6"/>
  <c r="L18" i="6"/>
  <c r="H18" i="6"/>
  <c r="C18" i="6"/>
  <c r="S17" i="6"/>
  <c r="R17" i="6"/>
  <c r="Q17" i="6"/>
  <c r="L17" i="6"/>
  <c r="H17" i="6"/>
  <c r="C17" i="6"/>
  <c r="S16" i="6"/>
  <c r="R16" i="6"/>
  <c r="Q16" i="6"/>
  <c r="L16" i="6"/>
  <c r="H16" i="6"/>
  <c r="P16" i="6" s="1"/>
  <c r="C16" i="6"/>
  <c r="S15" i="6"/>
  <c r="R15" i="6"/>
  <c r="Q15" i="6"/>
  <c r="L15" i="6"/>
  <c r="H15" i="6"/>
  <c r="C15" i="6"/>
  <c r="O14" i="6"/>
  <c r="N14" i="6"/>
  <c r="N13" i="6" s="1"/>
  <c r="N11" i="6" s="1"/>
  <c r="M14" i="6"/>
  <c r="K14" i="6"/>
  <c r="J14" i="6"/>
  <c r="J13" i="6" s="1"/>
  <c r="J11" i="6" s="1"/>
  <c r="I14" i="6"/>
  <c r="G14" i="6"/>
  <c r="F14" i="6"/>
  <c r="F13" i="6" s="1"/>
  <c r="F11" i="6" s="1"/>
  <c r="E14" i="6"/>
  <c r="D14" i="6"/>
  <c r="D13" i="6"/>
  <c r="S12" i="6"/>
  <c r="R12" i="6"/>
  <c r="Q12" i="6"/>
  <c r="L12" i="6"/>
  <c r="P12" i="6" s="1"/>
  <c r="C12" i="6"/>
  <c r="P37" i="8" l="1"/>
  <c r="P42" i="8" s="1"/>
  <c r="P53" i="7"/>
  <c r="L65" i="7"/>
  <c r="L56" i="7"/>
  <c r="P68" i="7"/>
  <c r="P65" i="7" s="1"/>
  <c r="Q65" i="7"/>
  <c r="J46" i="7"/>
  <c r="C34" i="7"/>
  <c r="H31" i="7"/>
  <c r="O46" i="7"/>
  <c r="O82" i="7" s="1"/>
  <c r="S50" i="7"/>
  <c r="C69" i="7"/>
  <c r="C14" i="7"/>
  <c r="J13" i="7"/>
  <c r="J11" i="7" s="1"/>
  <c r="O13" i="7"/>
  <c r="O11" i="7" s="1"/>
  <c r="P20" i="7"/>
  <c r="F25" i="7"/>
  <c r="R26" i="7"/>
  <c r="L31" i="7"/>
  <c r="K46" i="7"/>
  <c r="P70" i="7"/>
  <c r="P69" i="7" s="1"/>
  <c r="L19" i="7"/>
  <c r="P48" i="7"/>
  <c r="P47" i="7" s="1"/>
  <c r="C50" i="7"/>
  <c r="R56" i="7"/>
  <c r="C66" i="7"/>
  <c r="C65" i="7" s="1"/>
  <c r="I85" i="7"/>
  <c r="S56" i="7"/>
  <c r="R19" i="7"/>
  <c r="R13" i="7" s="1"/>
  <c r="R11" i="7" s="1"/>
  <c r="H38" i="7"/>
  <c r="R60" i="7"/>
  <c r="F77" i="7"/>
  <c r="E11" i="7"/>
  <c r="S19" i="7"/>
  <c r="L38" i="7"/>
  <c r="S60" i="7"/>
  <c r="G77" i="7"/>
  <c r="P55" i="7"/>
  <c r="P54" i="7" s="1"/>
  <c r="C80" i="7"/>
  <c r="L14" i="7"/>
  <c r="L13" i="7" s="1"/>
  <c r="L11" i="7" s="1"/>
  <c r="G13" i="7"/>
  <c r="G11" i="7" s="1"/>
  <c r="G37" i="7" s="1"/>
  <c r="G42" i="7" s="1"/>
  <c r="S14" i="7"/>
  <c r="S13" i="7" s="1"/>
  <c r="S11" i="7" s="1"/>
  <c r="F13" i="7"/>
  <c r="F11" i="7" s="1"/>
  <c r="K25" i="7"/>
  <c r="K13" i="7"/>
  <c r="K11" i="7" s="1"/>
  <c r="K37" i="7" s="1"/>
  <c r="K42" i="7" s="1"/>
  <c r="P51" i="7"/>
  <c r="Q74" i="7"/>
  <c r="P81" i="7"/>
  <c r="P80" i="7" s="1"/>
  <c r="P33" i="7"/>
  <c r="P31" i="7" s="1"/>
  <c r="S54" i="7"/>
  <c r="I77" i="7"/>
  <c r="Q78" i="7"/>
  <c r="C74" i="7"/>
  <c r="O77" i="7"/>
  <c r="S77" i="7" s="1"/>
  <c r="R85" i="7"/>
  <c r="C19" i="7"/>
  <c r="S34" i="7"/>
  <c r="P71" i="7"/>
  <c r="M46" i="7"/>
  <c r="H77" i="7"/>
  <c r="P23" i="7"/>
  <c r="P22" i="7" s="1"/>
  <c r="D77" i="7"/>
  <c r="L77" i="7"/>
  <c r="P15" i="7"/>
  <c r="Q23" i="7"/>
  <c r="Q22" i="7" s="1"/>
  <c r="S26" i="7"/>
  <c r="E25" i="7"/>
  <c r="E37" i="7" s="1"/>
  <c r="Q31" i="7"/>
  <c r="E77" i="7"/>
  <c r="P79" i="7"/>
  <c r="P78" i="7" s="1"/>
  <c r="H56" i="7"/>
  <c r="P58" i="7"/>
  <c r="P56" i="7" s="1"/>
  <c r="Q56" i="7"/>
  <c r="I46" i="7"/>
  <c r="G46" i="7"/>
  <c r="Q47" i="7"/>
  <c r="C47" i="7"/>
  <c r="R47" i="7"/>
  <c r="P45" i="7"/>
  <c r="P44" i="7" s="1"/>
  <c r="N25" i="7"/>
  <c r="M25" i="7"/>
  <c r="P28" i="7"/>
  <c r="M13" i="7"/>
  <c r="M11" i="7" s="1"/>
  <c r="J25" i="7"/>
  <c r="Q19" i="7"/>
  <c r="I13" i="7"/>
  <c r="I11" i="7" s="1"/>
  <c r="I37" i="7" s="1"/>
  <c r="I42" i="7" s="1"/>
  <c r="Q14" i="7"/>
  <c r="C31" i="7"/>
  <c r="Q34" i="6"/>
  <c r="R34" i="6"/>
  <c r="S31" i="6"/>
  <c r="S25" i="6" s="1"/>
  <c r="F37" i="6"/>
  <c r="F41" i="6" s="1"/>
  <c r="L35" i="6"/>
  <c r="H34" i="6"/>
  <c r="C38" i="7"/>
  <c r="D25" i="7"/>
  <c r="D13" i="7"/>
  <c r="C62" i="7"/>
  <c r="P17" i="7"/>
  <c r="P14" i="7" s="1"/>
  <c r="M85" i="7"/>
  <c r="Q85" i="7" s="1"/>
  <c r="R73" i="7"/>
  <c r="Q26" i="7"/>
  <c r="O37" i="7"/>
  <c r="O42" i="7" s="1"/>
  <c r="G25" i="7"/>
  <c r="L26" i="7"/>
  <c r="H47" i="7"/>
  <c r="R50" i="7"/>
  <c r="S62" i="7"/>
  <c r="L47" i="7"/>
  <c r="L46" i="7" s="1"/>
  <c r="C56" i="7"/>
  <c r="C63" i="7"/>
  <c r="N77" i="7"/>
  <c r="R77" i="7" s="1"/>
  <c r="Q59" i="7"/>
  <c r="D46" i="7"/>
  <c r="T85" i="7"/>
  <c r="S31" i="7"/>
  <c r="S25" i="7" s="1"/>
  <c r="F46" i="7"/>
  <c r="F82" i="7" s="1"/>
  <c r="S80" i="7"/>
  <c r="J59" i="7"/>
  <c r="R59" i="7" s="1"/>
  <c r="H19" i="7"/>
  <c r="Q60" i="7"/>
  <c r="C73" i="7"/>
  <c r="H74" i="7"/>
  <c r="H73" i="7" s="1"/>
  <c r="Q86" i="7"/>
  <c r="K59" i="7"/>
  <c r="S59" i="7" s="1"/>
  <c r="Q80" i="7"/>
  <c r="E46" i="7"/>
  <c r="R80" i="7"/>
  <c r="E42" i="7"/>
  <c r="C26" i="7"/>
  <c r="C25" i="7" s="1"/>
  <c r="H50" i="7"/>
  <c r="P50" i="7" s="1"/>
  <c r="Q63" i="7"/>
  <c r="Q69" i="7"/>
  <c r="C54" i="7"/>
  <c r="R31" i="7"/>
  <c r="S73" i="7"/>
  <c r="N13" i="7"/>
  <c r="N11" i="7" s="1"/>
  <c r="P27" i="7"/>
  <c r="P39" i="7"/>
  <c r="P38" i="7" s="1"/>
  <c r="Q50" i="7"/>
  <c r="C60" i="7"/>
  <c r="R62" i="7"/>
  <c r="R69" i="7"/>
  <c r="P75" i="7"/>
  <c r="P74" i="7" s="1"/>
  <c r="P73" i="7" s="1"/>
  <c r="C13" i="7"/>
  <c r="C11" i="7" s="1"/>
  <c r="C44" i="7"/>
  <c r="S46" i="7"/>
  <c r="D11" i="7"/>
  <c r="P30" i="7"/>
  <c r="P29" i="7" s="1"/>
  <c r="H26" i="7"/>
  <c r="P26" i="7" s="1"/>
  <c r="S85" i="7"/>
  <c r="S47" i="7"/>
  <c r="P12" i="7"/>
  <c r="H34" i="7"/>
  <c r="R63" i="7"/>
  <c r="R74" i="7"/>
  <c r="R78" i="7"/>
  <c r="P21" i="7"/>
  <c r="L35" i="7"/>
  <c r="S63" i="7"/>
  <c r="S74" i="7"/>
  <c r="S78" i="7"/>
  <c r="N46" i="7"/>
  <c r="E59" i="7"/>
  <c r="C59" i="7" s="1"/>
  <c r="H14" i="7"/>
  <c r="Q25" i="7"/>
  <c r="M62" i="7"/>
  <c r="M73" i="7"/>
  <c r="Q73" i="7" s="1"/>
  <c r="M77" i="7"/>
  <c r="R35" i="7"/>
  <c r="P36" i="7"/>
  <c r="M25" i="6"/>
  <c r="K61" i="6"/>
  <c r="S61" i="6" s="1"/>
  <c r="S70" i="6"/>
  <c r="O37" i="6"/>
  <c r="O41" i="6" s="1"/>
  <c r="K25" i="6"/>
  <c r="P32" i="6"/>
  <c r="J61" i="6"/>
  <c r="R61" i="6" s="1"/>
  <c r="C14" i="6"/>
  <c r="C13" i="6" s="1"/>
  <c r="C11" i="6" s="1"/>
  <c r="P36" i="6"/>
  <c r="Q64" i="6"/>
  <c r="P15" i="6"/>
  <c r="H19" i="6"/>
  <c r="J25" i="6"/>
  <c r="Q46" i="6"/>
  <c r="K58" i="6"/>
  <c r="S58" i="6" s="1"/>
  <c r="C66" i="6"/>
  <c r="Q82" i="6"/>
  <c r="S64" i="6"/>
  <c r="S74" i="6"/>
  <c r="R14" i="6"/>
  <c r="R13" i="6" s="1"/>
  <c r="R11" i="6" s="1"/>
  <c r="P30" i="6"/>
  <c r="P29" i="6" s="1"/>
  <c r="D11" i="6"/>
  <c r="D37" i="6" s="1"/>
  <c r="D41" i="6" s="1"/>
  <c r="R74" i="6"/>
  <c r="G11" i="6"/>
  <c r="I22" i="6"/>
  <c r="Q66" i="6"/>
  <c r="C70" i="6"/>
  <c r="J73" i="6"/>
  <c r="R73" i="6" s="1"/>
  <c r="R81" i="6"/>
  <c r="K13" i="6"/>
  <c r="K11" i="6" s="1"/>
  <c r="K37" i="6" s="1"/>
  <c r="K41" i="6" s="1"/>
  <c r="L31" i="6"/>
  <c r="S34" i="6"/>
  <c r="C64" i="6"/>
  <c r="H64" i="6"/>
  <c r="M81" i="6"/>
  <c r="F45" i="6"/>
  <c r="K45" i="6"/>
  <c r="R49" i="6"/>
  <c r="L49" i="6"/>
  <c r="L70" i="6"/>
  <c r="L69" i="6" s="1"/>
  <c r="H70" i="6"/>
  <c r="H69" i="6" s="1"/>
  <c r="Q70" i="6"/>
  <c r="Q58" i="6"/>
  <c r="Q59" i="6"/>
  <c r="Q55" i="6"/>
  <c r="P50" i="6"/>
  <c r="Q49" i="6"/>
  <c r="M45" i="6"/>
  <c r="M78" i="6" s="1"/>
  <c r="P75" i="6"/>
  <c r="P74" i="6" s="1"/>
  <c r="P73" i="6" s="1"/>
  <c r="R19" i="6"/>
  <c r="P60" i="6"/>
  <c r="P59" i="6" s="1"/>
  <c r="P58" i="6" s="1"/>
  <c r="E11" i="6"/>
  <c r="S14" i="6"/>
  <c r="S13" i="6" s="1"/>
  <c r="S11" i="6" s="1"/>
  <c r="P48" i="6"/>
  <c r="P51" i="6"/>
  <c r="P54" i="6"/>
  <c r="P53" i="6" s="1"/>
  <c r="R55" i="6"/>
  <c r="P68" i="6"/>
  <c r="P71" i="6"/>
  <c r="P70" i="6" s="1"/>
  <c r="P69" i="6" s="1"/>
  <c r="F78" i="6"/>
  <c r="S45" i="6"/>
  <c r="C53" i="6"/>
  <c r="N45" i="6"/>
  <c r="R45" i="6" s="1"/>
  <c r="G45" i="6"/>
  <c r="G78" i="6" s="1"/>
  <c r="R53" i="6"/>
  <c r="Q53" i="6"/>
  <c r="D45" i="6"/>
  <c r="D78" i="6" s="1"/>
  <c r="S53" i="6"/>
  <c r="R46" i="6"/>
  <c r="P47" i="6"/>
  <c r="P44" i="6"/>
  <c r="P43" i="6" s="1"/>
  <c r="P39" i="6"/>
  <c r="P38" i="6" s="1"/>
  <c r="P33" i="6"/>
  <c r="N37" i="6"/>
  <c r="N41" i="6" s="1"/>
  <c r="L25" i="6"/>
  <c r="J37" i="6"/>
  <c r="J41" i="6" s="1"/>
  <c r="E41" i="6"/>
  <c r="G25" i="6"/>
  <c r="G37" i="6" s="1"/>
  <c r="G41" i="6" s="1"/>
  <c r="L26" i="6"/>
  <c r="H26" i="6"/>
  <c r="P26" i="6" s="1"/>
  <c r="I25" i="6"/>
  <c r="H25" i="6" s="1"/>
  <c r="Q19" i="6"/>
  <c r="M13" i="6"/>
  <c r="P20" i="6"/>
  <c r="P19" i="6" s="1"/>
  <c r="I13" i="6"/>
  <c r="I11" i="6" s="1"/>
  <c r="P18" i="6"/>
  <c r="L14" i="6"/>
  <c r="P17" i="6"/>
  <c r="P14" i="6"/>
  <c r="Q14" i="6"/>
  <c r="Q13" i="6" s="1"/>
  <c r="Q11" i="6" s="1"/>
  <c r="H14" i="6"/>
  <c r="H13" i="6" s="1"/>
  <c r="H11" i="6" s="1"/>
  <c r="P23" i="6"/>
  <c r="P22" i="6" s="1"/>
  <c r="O78" i="6"/>
  <c r="S69" i="6"/>
  <c r="P64" i="6"/>
  <c r="L19" i="6"/>
  <c r="L13" i="6" s="1"/>
  <c r="L11" i="6" s="1"/>
  <c r="R31" i="6"/>
  <c r="R25" i="6" s="1"/>
  <c r="C34" i="6"/>
  <c r="E45" i="6"/>
  <c r="E78" i="6" s="1"/>
  <c r="L46" i="6"/>
  <c r="P57" i="6"/>
  <c r="M22" i="6"/>
  <c r="M11" i="6" s="1"/>
  <c r="M37" i="6" s="1"/>
  <c r="M41" i="6" s="1"/>
  <c r="P56" i="6"/>
  <c r="P55" i="6" s="1"/>
  <c r="I81" i="6"/>
  <c r="Q81" i="6" s="1"/>
  <c r="S46" i="6"/>
  <c r="H49" i="6"/>
  <c r="H45" i="6" s="1"/>
  <c r="J58" i="6"/>
  <c r="R58" i="6" s="1"/>
  <c r="I61" i="6"/>
  <c r="Q61" i="6" s="1"/>
  <c r="I69" i="6"/>
  <c r="Q69" i="6" s="1"/>
  <c r="I73" i="6"/>
  <c r="Q73" i="6" s="1"/>
  <c r="I45" i="6"/>
  <c r="Q45" i="6" s="1"/>
  <c r="C59" i="6"/>
  <c r="D61" i="6"/>
  <c r="C61" i="6" s="1"/>
  <c r="D69" i="6"/>
  <c r="C69" i="6" s="1"/>
  <c r="D73" i="6"/>
  <c r="C73" i="6" s="1"/>
  <c r="D73" i="5"/>
  <c r="G73" i="5"/>
  <c r="I73" i="5"/>
  <c r="L44" i="5"/>
  <c r="C40" i="5"/>
  <c r="C39" i="5"/>
  <c r="G35" i="5"/>
  <c r="I35" i="5"/>
  <c r="D35" i="5"/>
  <c r="L32" i="5"/>
  <c r="L33" i="5"/>
  <c r="I23" i="5"/>
  <c r="L17" i="5"/>
  <c r="L15" i="5"/>
  <c r="G82" i="7" l="1"/>
  <c r="Q46" i="7"/>
  <c r="C77" i="7"/>
  <c r="P19" i="7"/>
  <c r="Q13" i="7"/>
  <c r="Q11" i="7" s="1"/>
  <c r="Q37" i="7" s="1"/>
  <c r="Q42" i="7" s="1"/>
  <c r="J37" i="7"/>
  <c r="L82" i="7"/>
  <c r="R25" i="7"/>
  <c r="S37" i="7"/>
  <c r="S42" i="7" s="1"/>
  <c r="F37" i="7"/>
  <c r="F42" i="7" s="1"/>
  <c r="H46" i="7"/>
  <c r="H82" i="7" s="1"/>
  <c r="D82" i="7"/>
  <c r="P77" i="7"/>
  <c r="Q77" i="7"/>
  <c r="L25" i="7"/>
  <c r="L37" i="7" s="1"/>
  <c r="L42" i="7" s="1"/>
  <c r="P46" i="7"/>
  <c r="H37" i="7"/>
  <c r="H42" i="7" s="1"/>
  <c r="H25" i="7"/>
  <c r="R37" i="7"/>
  <c r="R42" i="7" s="1"/>
  <c r="I82" i="7"/>
  <c r="C46" i="7"/>
  <c r="N37" i="7"/>
  <c r="N42" i="7" s="1"/>
  <c r="M37" i="7"/>
  <c r="M42" i="7" s="1"/>
  <c r="J42" i="7"/>
  <c r="H13" i="7"/>
  <c r="H11" i="7" s="1"/>
  <c r="L37" i="6"/>
  <c r="L41" i="6" s="1"/>
  <c r="D37" i="7"/>
  <c r="D42" i="7" s="1"/>
  <c r="J82" i="7"/>
  <c r="N82" i="7"/>
  <c r="K82" i="7"/>
  <c r="S82" i="7" s="1"/>
  <c r="M82" i="7"/>
  <c r="Q62" i="7"/>
  <c r="P25" i="7"/>
  <c r="E82" i="7"/>
  <c r="P35" i="7"/>
  <c r="P34" i="7"/>
  <c r="R46" i="7"/>
  <c r="P13" i="7"/>
  <c r="P11" i="7" s="1"/>
  <c r="P35" i="6"/>
  <c r="P34" i="6"/>
  <c r="Q25" i="6"/>
  <c r="P25" i="6" s="1"/>
  <c r="P37" i="6" s="1"/>
  <c r="P41" i="6" s="1"/>
  <c r="H78" i="6"/>
  <c r="P31" i="6"/>
  <c r="J78" i="6"/>
  <c r="P49" i="6"/>
  <c r="P45" i="6" s="1"/>
  <c r="P78" i="6" s="1"/>
  <c r="S37" i="6"/>
  <c r="S41" i="6" s="1"/>
  <c r="K78" i="6"/>
  <c r="S78" i="6" s="1"/>
  <c r="L45" i="6"/>
  <c r="L78" i="6" s="1"/>
  <c r="C45" i="6"/>
  <c r="P13" i="6"/>
  <c r="P11" i="6" s="1"/>
  <c r="P46" i="6"/>
  <c r="N78" i="6"/>
  <c r="C37" i="6"/>
  <c r="C41" i="6" s="1"/>
  <c r="I37" i="6"/>
  <c r="H37" i="6" s="1"/>
  <c r="H41" i="6" s="1"/>
  <c r="I41" i="6"/>
  <c r="R37" i="6"/>
  <c r="R41" i="6" s="1"/>
  <c r="C78" i="6"/>
  <c r="I78" i="6"/>
  <c r="Q78" i="6" s="1"/>
  <c r="Q24" i="5"/>
  <c r="M23" i="5"/>
  <c r="L23" i="5" s="1"/>
  <c r="L22" i="5" s="1"/>
  <c r="D65" i="5"/>
  <c r="I61" i="5"/>
  <c r="I58" i="5"/>
  <c r="Q58" i="5" s="1"/>
  <c r="C38" i="5"/>
  <c r="H40" i="5"/>
  <c r="R83" i="5"/>
  <c r="M83" i="5"/>
  <c r="I83" i="5"/>
  <c r="D83" i="5"/>
  <c r="T82" i="5"/>
  <c r="S82" i="5"/>
  <c r="R82" i="5"/>
  <c r="M82" i="5"/>
  <c r="I82" i="5"/>
  <c r="Q82" i="5" s="1"/>
  <c r="D82" i="5"/>
  <c r="T81" i="5"/>
  <c r="S81" i="5"/>
  <c r="R81" i="5"/>
  <c r="M81" i="5"/>
  <c r="I81" i="5"/>
  <c r="D81" i="5"/>
  <c r="P80" i="5"/>
  <c r="O80" i="5"/>
  <c r="N80" i="5"/>
  <c r="L80" i="5"/>
  <c r="K80" i="5"/>
  <c r="J80" i="5"/>
  <c r="R80" i="5" s="1"/>
  <c r="I80" i="5"/>
  <c r="H80" i="5"/>
  <c r="G80" i="5"/>
  <c r="F80" i="5"/>
  <c r="E80" i="5"/>
  <c r="T78" i="5"/>
  <c r="S78" i="5"/>
  <c r="R78" i="5"/>
  <c r="I78" i="5"/>
  <c r="D78" i="5"/>
  <c r="S76" i="5"/>
  <c r="R76" i="5"/>
  <c r="Q76" i="5"/>
  <c r="L76" i="5"/>
  <c r="L75" i="5" s="1"/>
  <c r="H76" i="5"/>
  <c r="H75" i="5" s="1"/>
  <c r="C76" i="5"/>
  <c r="O75" i="5"/>
  <c r="N75" i="5"/>
  <c r="M75" i="5"/>
  <c r="K75" i="5"/>
  <c r="J75" i="5"/>
  <c r="I75" i="5"/>
  <c r="Q75" i="5" s="1"/>
  <c r="G75" i="5"/>
  <c r="F75" i="5"/>
  <c r="E75" i="5"/>
  <c r="D75" i="5"/>
  <c r="C75" i="5" s="1"/>
  <c r="S74" i="5"/>
  <c r="R74" i="5"/>
  <c r="Q74" i="5"/>
  <c r="L74" i="5"/>
  <c r="L73" i="5" s="1"/>
  <c r="H74" i="5"/>
  <c r="H73" i="5" s="1"/>
  <c r="C74" i="5"/>
  <c r="O73" i="5"/>
  <c r="O72" i="5" s="1"/>
  <c r="N73" i="5"/>
  <c r="N72" i="5" s="1"/>
  <c r="M73" i="5"/>
  <c r="K73" i="5"/>
  <c r="K72" i="5" s="1"/>
  <c r="J73" i="5"/>
  <c r="R73" i="5" s="1"/>
  <c r="Q73" i="5"/>
  <c r="F73" i="5"/>
  <c r="F72" i="5" s="1"/>
  <c r="E73" i="5"/>
  <c r="E72" i="5" s="1"/>
  <c r="S71" i="5"/>
  <c r="R71" i="5"/>
  <c r="Q71" i="5"/>
  <c r="P71" i="5" s="1"/>
  <c r="L71" i="5"/>
  <c r="H71" i="5"/>
  <c r="C71" i="5"/>
  <c r="S70" i="5"/>
  <c r="R70" i="5"/>
  <c r="Q70" i="5"/>
  <c r="L70" i="5"/>
  <c r="H70" i="5"/>
  <c r="C70" i="5"/>
  <c r="O69" i="5"/>
  <c r="O68" i="5" s="1"/>
  <c r="N69" i="5"/>
  <c r="N68" i="5" s="1"/>
  <c r="M69" i="5"/>
  <c r="M68" i="5" s="1"/>
  <c r="K69" i="5"/>
  <c r="J69" i="5"/>
  <c r="I69" i="5"/>
  <c r="I68" i="5" s="1"/>
  <c r="G69" i="5"/>
  <c r="G68" i="5" s="1"/>
  <c r="F69" i="5"/>
  <c r="F68" i="5" s="1"/>
  <c r="E69" i="5"/>
  <c r="E68" i="5" s="1"/>
  <c r="D69" i="5"/>
  <c r="S67" i="5"/>
  <c r="R67" i="5"/>
  <c r="Q67" i="5"/>
  <c r="P67" i="5" s="1"/>
  <c r="L67" i="5"/>
  <c r="H67" i="5"/>
  <c r="C67" i="5"/>
  <c r="S66" i="5"/>
  <c r="R66" i="5"/>
  <c r="Q66" i="5"/>
  <c r="P66" i="5" s="1"/>
  <c r="P65" i="5" s="1"/>
  <c r="L66" i="5"/>
  <c r="L65" i="5" s="1"/>
  <c r="H66" i="5"/>
  <c r="H65" i="5" s="1"/>
  <c r="C66" i="5"/>
  <c r="O65" i="5"/>
  <c r="N65" i="5"/>
  <c r="M65" i="5"/>
  <c r="K65" i="5"/>
  <c r="J65" i="5"/>
  <c r="I65" i="5"/>
  <c r="G65" i="5"/>
  <c r="F65" i="5"/>
  <c r="E65" i="5"/>
  <c r="S64" i="5"/>
  <c r="R64" i="5"/>
  <c r="Q64" i="5"/>
  <c r="L64" i="5"/>
  <c r="H64" i="5"/>
  <c r="C64" i="5"/>
  <c r="O63" i="5"/>
  <c r="N63" i="5"/>
  <c r="M63" i="5"/>
  <c r="K63" i="5"/>
  <c r="J63" i="5"/>
  <c r="I63" i="5"/>
  <c r="G63" i="5"/>
  <c r="F63" i="5"/>
  <c r="E63" i="5"/>
  <c r="D63" i="5"/>
  <c r="S62" i="5"/>
  <c r="R62" i="5"/>
  <c r="Q62" i="5"/>
  <c r="L62" i="5"/>
  <c r="L61" i="5" s="1"/>
  <c r="L60" i="5" s="1"/>
  <c r="H62" i="5"/>
  <c r="H61" i="5" s="1"/>
  <c r="H60" i="5" s="1"/>
  <c r="C62" i="5"/>
  <c r="O61" i="5"/>
  <c r="O60" i="5" s="1"/>
  <c r="N61" i="5"/>
  <c r="N60" i="5" s="1"/>
  <c r="M61" i="5"/>
  <c r="M60" i="5" s="1"/>
  <c r="K61" i="5"/>
  <c r="J61" i="5"/>
  <c r="G61" i="5"/>
  <c r="G60" i="5" s="1"/>
  <c r="F61" i="5"/>
  <c r="F60" i="5" s="1"/>
  <c r="E61" i="5"/>
  <c r="E60" i="5" s="1"/>
  <c r="D61" i="5"/>
  <c r="S59" i="5"/>
  <c r="R59" i="5"/>
  <c r="Q59" i="5"/>
  <c r="P59" i="5" s="1"/>
  <c r="P58" i="5" s="1"/>
  <c r="P57" i="5" s="1"/>
  <c r="L59" i="5"/>
  <c r="L58" i="5" s="1"/>
  <c r="L57" i="5" s="1"/>
  <c r="H59" i="5"/>
  <c r="H58" i="5" s="1"/>
  <c r="H57" i="5" s="1"/>
  <c r="C59" i="5"/>
  <c r="O58" i="5"/>
  <c r="O57" i="5" s="1"/>
  <c r="N58" i="5"/>
  <c r="M58" i="5"/>
  <c r="M57" i="5" s="1"/>
  <c r="K58" i="5"/>
  <c r="J58" i="5"/>
  <c r="R58" i="5" s="1"/>
  <c r="G58" i="5"/>
  <c r="G57" i="5" s="1"/>
  <c r="F58" i="5"/>
  <c r="F57" i="5" s="1"/>
  <c r="E58" i="5"/>
  <c r="E57" i="5" s="1"/>
  <c r="D58" i="5"/>
  <c r="D57" i="5" s="1"/>
  <c r="N57" i="5"/>
  <c r="K57" i="5"/>
  <c r="S56" i="5"/>
  <c r="R56" i="5"/>
  <c r="R54" i="5" s="1"/>
  <c r="Q56" i="5"/>
  <c r="L56" i="5"/>
  <c r="H56" i="5"/>
  <c r="C56" i="5"/>
  <c r="S55" i="5"/>
  <c r="R55" i="5"/>
  <c r="Q55" i="5"/>
  <c r="P55" i="5" s="1"/>
  <c r="L55" i="5"/>
  <c r="H55" i="5"/>
  <c r="C55" i="5"/>
  <c r="O54" i="5"/>
  <c r="N54" i="5"/>
  <c r="M54" i="5"/>
  <c r="K54" i="5"/>
  <c r="J54" i="5"/>
  <c r="I54" i="5"/>
  <c r="G54" i="5"/>
  <c r="F54" i="5"/>
  <c r="E54" i="5"/>
  <c r="D54" i="5"/>
  <c r="C54" i="5" s="1"/>
  <c r="S53" i="5"/>
  <c r="R53" i="5"/>
  <c r="Q53" i="5"/>
  <c r="L53" i="5"/>
  <c r="L52" i="5" s="1"/>
  <c r="H53" i="5"/>
  <c r="H52" i="5" s="1"/>
  <c r="C53" i="5"/>
  <c r="O52" i="5"/>
  <c r="N52" i="5"/>
  <c r="M52" i="5"/>
  <c r="K52" i="5"/>
  <c r="J52" i="5"/>
  <c r="I52" i="5"/>
  <c r="Q52" i="5" s="1"/>
  <c r="G52" i="5"/>
  <c r="F52" i="5"/>
  <c r="E52" i="5"/>
  <c r="D52" i="5"/>
  <c r="S51" i="5"/>
  <c r="R51" i="5"/>
  <c r="Q51" i="5"/>
  <c r="P51" i="5" s="1"/>
  <c r="L51" i="5"/>
  <c r="H51" i="5"/>
  <c r="C51" i="5"/>
  <c r="S50" i="5"/>
  <c r="R50" i="5"/>
  <c r="Q50" i="5"/>
  <c r="L50" i="5"/>
  <c r="H50" i="5"/>
  <c r="C50" i="5"/>
  <c r="O49" i="5"/>
  <c r="N49" i="5"/>
  <c r="M49" i="5"/>
  <c r="K49" i="5"/>
  <c r="J49" i="5"/>
  <c r="R49" i="5" s="1"/>
  <c r="I49" i="5"/>
  <c r="G49" i="5"/>
  <c r="F49" i="5"/>
  <c r="E49" i="5"/>
  <c r="D49" i="5"/>
  <c r="S48" i="5"/>
  <c r="R48" i="5"/>
  <c r="Q48" i="5"/>
  <c r="L48" i="5"/>
  <c r="H48" i="5"/>
  <c r="C48" i="5"/>
  <c r="S47" i="5"/>
  <c r="R47" i="5"/>
  <c r="Q47" i="5"/>
  <c r="L47" i="5"/>
  <c r="H47" i="5"/>
  <c r="C47" i="5"/>
  <c r="O46" i="5"/>
  <c r="N46" i="5"/>
  <c r="M46" i="5"/>
  <c r="K46" i="5"/>
  <c r="J46" i="5"/>
  <c r="I46" i="5"/>
  <c r="G46" i="5"/>
  <c r="F46" i="5"/>
  <c r="E46" i="5"/>
  <c r="D46" i="5"/>
  <c r="S44" i="5"/>
  <c r="S43" i="5" s="1"/>
  <c r="R44" i="5"/>
  <c r="R43" i="5" s="1"/>
  <c r="Q44" i="5"/>
  <c r="Q43" i="5" s="1"/>
  <c r="L43" i="5"/>
  <c r="H44" i="5"/>
  <c r="H43" i="5" s="1"/>
  <c r="C44" i="5"/>
  <c r="O43" i="5"/>
  <c r="N43" i="5"/>
  <c r="M43" i="5"/>
  <c r="K43" i="5"/>
  <c r="J43" i="5"/>
  <c r="I43" i="5"/>
  <c r="G43" i="5"/>
  <c r="F43" i="5"/>
  <c r="E43" i="5"/>
  <c r="D43" i="5"/>
  <c r="Q40" i="5"/>
  <c r="L40" i="5"/>
  <c r="Q39" i="5"/>
  <c r="L39" i="5"/>
  <c r="H39" i="5"/>
  <c r="S38" i="5"/>
  <c r="R38" i="5"/>
  <c r="O38" i="5"/>
  <c r="N38" i="5"/>
  <c r="M38" i="5"/>
  <c r="K38" i="5"/>
  <c r="J38" i="5"/>
  <c r="I38" i="5"/>
  <c r="G38" i="5"/>
  <c r="F38" i="5"/>
  <c r="E38" i="5"/>
  <c r="D38" i="5"/>
  <c r="S36" i="5"/>
  <c r="S35" i="5" s="1"/>
  <c r="R36" i="5"/>
  <c r="R35" i="5" s="1"/>
  <c r="Q36" i="5"/>
  <c r="Q34" i="5" s="1"/>
  <c r="L36" i="5"/>
  <c r="L34" i="5" s="1"/>
  <c r="H36" i="5"/>
  <c r="H35" i="5" s="1"/>
  <c r="C36" i="5"/>
  <c r="C35" i="5" s="1"/>
  <c r="O35" i="5"/>
  <c r="N35" i="5"/>
  <c r="M35" i="5"/>
  <c r="K35" i="5"/>
  <c r="J35" i="5"/>
  <c r="F35" i="5"/>
  <c r="E35" i="5"/>
  <c r="S34" i="5"/>
  <c r="O34" i="5"/>
  <c r="N34" i="5"/>
  <c r="M34" i="5"/>
  <c r="K34" i="5"/>
  <c r="J34" i="5"/>
  <c r="I34" i="5"/>
  <c r="G34" i="5"/>
  <c r="F34" i="5"/>
  <c r="E34" i="5"/>
  <c r="D34" i="5"/>
  <c r="S33" i="5"/>
  <c r="R33" i="5"/>
  <c r="Q33" i="5"/>
  <c r="H33" i="5"/>
  <c r="C33" i="5"/>
  <c r="S32" i="5"/>
  <c r="R32" i="5"/>
  <c r="Q32" i="5"/>
  <c r="H32" i="5"/>
  <c r="C32" i="5"/>
  <c r="O31" i="5"/>
  <c r="N31" i="5"/>
  <c r="M31" i="5"/>
  <c r="K31" i="5"/>
  <c r="J31" i="5"/>
  <c r="I31" i="5"/>
  <c r="G31" i="5"/>
  <c r="F31" i="5"/>
  <c r="E31" i="5"/>
  <c r="D31" i="5"/>
  <c r="S30" i="5"/>
  <c r="S29" i="5" s="1"/>
  <c r="R30" i="5"/>
  <c r="R29" i="5" s="1"/>
  <c r="Q30" i="5"/>
  <c r="Q29" i="5" s="1"/>
  <c r="L30" i="5"/>
  <c r="L29" i="5" s="1"/>
  <c r="H30" i="5"/>
  <c r="H29" i="5" s="1"/>
  <c r="C30" i="5"/>
  <c r="C29" i="5" s="1"/>
  <c r="O29" i="5"/>
  <c r="N29" i="5"/>
  <c r="M29" i="5"/>
  <c r="K29" i="5"/>
  <c r="J29" i="5"/>
  <c r="I29" i="5"/>
  <c r="G29" i="5"/>
  <c r="F29" i="5"/>
  <c r="E29" i="5"/>
  <c r="D29" i="5"/>
  <c r="S28" i="5"/>
  <c r="R28" i="5"/>
  <c r="Q28" i="5"/>
  <c r="L28" i="5"/>
  <c r="H28" i="5"/>
  <c r="C28" i="5"/>
  <c r="S27" i="5"/>
  <c r="R27" i="5"/>
  <c r="Q27" i="5"/>
  <c r="L27" i="5"/>
  <c r="H27" i="5"/>
  <c r="C27" i="5"/>
  <c r="O26" i="5"/>
  <c r="N26" i="5"/>
  <c r="M26" i="5"/>
  <c r="K26" i="5"/>
  <c r="J26" i="5"/>
  <c r="I26" i="5"/>
  <c r="G26" i="5"/>
  <c r="F26" i="5"/>
  <c r="E26" i="5"/>
  <c r="D26" i="5"/>
  <c r="S24" i="5"/>
  <c r="R24" i="5"/>
  <c r="L24" i="5"/>
  <c r="P24" i="5" s="1"/>
  <c r="S23" i="5"/>
  <c r="S22" i="5" s="1"/>
  <c r="R23" i="5"/>
  <c r="R22" i="5" s="1"/>
  <c r="I22" i="5"/>
  <c r="H23" i="5"/>
  <c r="H22" i="5" s="1"/>
  <c r="G23" i="5"/>
  <c r="G22" i="5" s="1"/>
  <c r="F23" i="5"/>
  <c r="F22" i="5" s="1"/>
  <c r="E23" i="5"/>
  <c r="E22" i="5" s="1"/>
  <c r="D23" i="5"/>
  <c r="C23" i="5"/>
  <c r="C22" i="5" s="1"/>
  <c r="O22" i="5"/>
  <c r="N22" i="5"/>
  <c r="K22" i="5"/>
  <c r="J22" i="5"/>
  <c r="D22" i="5"/>
  <c r="S21" i="5"/>
  <c r="R21" i="5"/>
  <c r="Q21" i="5"/>
  <c r="L21" i="5"/>
  <c r="H21" i="5"/>
  <c r="C21" i="5"/>
  <c r="S20" i="5"/>
  <c r="R20" i="5"/>
  <c r="Q20" i="5"/>
  <c r="L20" i="5"/>
  <c r="H20" i="5"/>
  <c r="C20" i="5"/>
  <c r="O19" i="5"/>
  <c r="N19" i="5"/>
  <c r="M19" i="5"/>
  <c r="K19" i="5"/>
  <c r="J19" i="5"/>
  <c r="I19" i="5"/>
  <c r="G19" i="5"/>
  <c r="F19" i="5"/>
  <c r="E19" i="5"/>
  <c r="D19" i="5"/>
  <c r="S18" i="5"/>
  <c r="R18" i="5"/>
  <c r="Q18" i="5"/>
  <c r="L18" i="5"/>
  <c r="H18" i="5"/>
  <c r="P18" i="5" s="1"/>
  <c r="C18" i="5"/>
  <c r="S17" i="5"/>
  <c r="R17" i="5"/>
  <c r="Q17" i="5"/>
  <c r="H17" i="5"/>
  <c r="C17" i="5"/>
  <c r="S16" i="5"/>
  <c r="R16" i="5"/>
  <c r="Q16" i="5"/>
  <c r="L16" i="5"/>
  <c r="H16" i="5"/>
  <c r="C16" i="5"/>
  <c r="S15" i="5"/>
  <c r="R15" i="5"/>
  <c r="Q15" i="5"/>
  <c r="H15" i="5"/>
  <c r="C15" i="5"/>
  <c r="O14" i="5"/>
  <c r="N14" i="5"/>
  <c r="N13" i="5" s="1"/>
  <c r="N11" i="5" s="1"/>
  <c r="M14" i="5"/>
  <c r="K14" i="5"/>
  <c r="K13" i="5" s="1"/>
  <c r="K11" i="5" s="1"/>
  <c r="J14" i="5"/>
  <c r="J13" i="5" s="1"/>
  <c r="I14" i="5"/>
  <c r="G14" i="5"/>
  <c r="F14" i="5"/>
  <c r="E14" i="5"/>
  <c r="D14" i="5"/>
  <c r="F13" i="5"/>
  <c r="S12" i="5"/>
  <c r="R12" i="5"/>
  <c r="Q12" i="5"/>
  <c r="L12" i="5"/>
  <c r="C12" i="5"/>
  <c r="Q82" i="7" l="1"/>
  <c r="C82" i="7"/>
  <c r="P82" i="7"/>
  <c r="R82" i="7"/>
  <c r="Q37" i="6"/>
  <c r="Q41" i="6" s="1"/>
  <c r="C37" i="7"/>
  <c r="C42" i="7" s="1"/>
  <c r="P37" i="7"/>
  <c r="P42" i="7" s="1"/>
  <c r="P76" i="5"/>
  <c r="P75" i="5" s="1"/>
  <c r="S26" i="5"/>
  <c r="L63" i="5"/>
  <c r="L72" i="5"/>
  <c r="D80" i="5"/>
  <c r="P28" i="5"/>
  <c r="S57" i="5"/>
  <c r="O13" i="5"/>
  <c r="O11" i="5" s="1"/>
  <c r="O37" i="5" s="1"/>
  <c r="O41" i="5" s="1"/>
  <c r="E13" i="5"/>
  <c r="E11" i="5" s="1"/>
  <c r="E41" i="5" s="1"/>
  <c r="R26" i="5"/>
  <c r="R25" i="5" s="1"/>
  <c r="S31" i="5"/>
  <c r="N45" i="5"/>
  <c r="C73" i="5"/>
  <c r="P74" i="5"/>
  <c r="P73" i="5" s="1"/>
  <c r="Q81" i="5"/>
  <c r="S19" i="5"/>
  <c r="S13" i="5" s="1"/>
  <c r="S11" i="5" s="1"/>
  <c r="S37" i="5" s="1"/>
  <c r="S41" i="5" s="1"/>
  <c r="H26" i="5"/>
  <c r="L38" i="5"/>
  <c r="L49" i="5"/>
  <c r="C61" i="5"/>
  <c r="M80" i="5"/>
  <c r="Q80" i="5" s="1"/>
  <c r="R78" i="6"/>
  <c r="R14" i="5"/>
  <c r="M25" i="5"/>
  <c r="O25" i="5"/>
  <c r="H46" i="5"/>
  <c r="S58" i="5"/>
  <c r="S69" i="5"/>
  <c r="C69" i="5"/>
  <c r="Q63" i="5"/>
  <c r="I57" i="5"/>
  <c r="Q57" i="5" s="1"/>
  <c r="C57" i="5"/>
  <c r="P53" i="5"/>
  <c r="P52" i="5" s="1"/>
  <c r="F45" i="5"/>
  <c r="C52" i="5"/>
  <c r="C49" i="5"/>
  <c r="Q46" i="5"/>
  <c r="H38" i="5"/>
  <c r="P36" i="5"/>
  <c r="P34" i="5" s="1"/>
  <c r="N25" i="5"/>
  <c r="N37" i="5" s="1"/>
  <c r="N41" i="5" s="1"/>
  <c r="G25" i="5"/>
  <c r="I25" i="5"/>
  <c r="H25" i="5" s="1"/>
  <c r="C26" i="5"/>
  <c r="C25" i="5" s="1"/>
  <c r="Q26" i="5"/>
  <c r="J11" i="5"/>
  <c r="J37" i="5" s="1"/>
  <c r="J41" i="5" s="1"/>
  <c r="M22" i="5"/>
  <c r="P23" i="5"/>
  <c r="C19" i="5"/>
  <c r="K68" i="5"/>
  <c r="S68" i="5" s="1"/>
  <c r="J25" i="5"/>
  <c r="R52" i="5"/>
  <c r="I72" i="5"/>
  <c r="Q72" i="5" s="1"/>
  <c r="M13" i="5"/>
  <c r="R19" i="5"/>
  <c r="R13" i="5" s="1"/>
  <c r="R11" i="5" s="1"/>
  <c r="H54" i="5"/>
  <c r="S72" i="5"/>
  <c r="S73" i="5"/>
  <c r="R75" i="5"/>
  <c r="S80" i="5"/>
  <c r="S14" i="5"/>
  <c r="K25" i="5"/>
  <c r="K37" i="5" s="1"/>
  <c r="K41" i="5" s="1"/>
  <c r="R31" i="5"/>
  <c r="Q35" i="5"/>
  <c r="P40" i="5"/>
  <c r="P38" i="5" s="1"/>
  <c r="S52" i="5"/>
  <c r="L54" i="5"/>
  <c r="P56" i="5"/>
  <c r="C58" i="5"/>
  <c r="H63" i="5"/>
  <c r="Q65" i="5"/>
  <c r="M72" i="5"/>
  <c r="S75" i="5"/>
  <c r="T80" i="5"/>
  <c r="Q61" i="5"/>
  <c r="F11" i="5"/>
  <c r="R65" i="5"/>
  <c r="R61" i="5"/>
  <c r="D25" i="5"/>
  <c r="J60" i="5"/>
  <c r="R60" i="5" s="1"/>
  <c r="S61" i="5"/>
  <c r="R63" i="5"/>
  <c r="S65" i="5"/>
  <c r="S49" i="5"/>
  <c r="Q23" i="5"/>
  <c r="Q22" i="5" s="1"/>
  <c r="P21" i="5"/>
  <c r="C31" i="5"/>
  <c r="H34" i="5"/>
  <c r="R34" i="5"/>
  <c r="L35" i="5"/>
  <c r="F77" i="5"/>
  <c r="S54" i="5"/>
  <c r="H72" i="5"/>
  <c r="R69" i="5"/>
  <c r="P70" i="5"/>
  <c r="P69" i="5" s="1"/>
  <c r="P68" i="5" s="1"/>
  <c r="L69" i="5"/>
  <c r="L68" i="5" s="1"/>
  <c r="Q69" i="5"/>
  <c r="Q68" i="5"/>
  <c r="S63" i="5"/>
  <c r="M45" i="5"/>
  <c r="M77" i="5" s="1"/>
  <c r="Q49" i="5"/>
  <c r="O45" i="5"/>
  <c r="O77" i="5" s="1"/>
  <c r="L46" i="5"/>
  <c r="N77" i="5"/>
  <c r="R46" i="5"/>
  <c r="P47" i="5"/>
  <c r="P39" i="5"/>
  <c r="P33" i="5"/>
  <c r="L31" i="5"/>
  <c r="L26" i="5"/>
  <c r="P26" i="5" s="1"/>
  <c r="L19" i="5"/>
  <c r="P20" i="5"/>
  <c r="P19" i="5" s="1"/>
  <c r="L14" i="5"/>
  <c r="L13" i="5" s="1"/>
  <c r="L11" i="5" s="1"/>
  <c r="P17" i="5"/>
  <c r="G72" i="5"/>
  <c r="D72" i="5"/>
  <c r="C72" i="5" s="1"/>
  <c r="H69" i="5"/>
  <c r="H68" i="5" s="1"/>
  <c r="C65" i="5"/>
  <c r="C63" i="5"/>
  <c r="P64" i="5"/>
  <c r="P63" i="5" s="1"/>
  <c r="P62" i="5"/>
  <c r="P61" i="5" s="1"/>
  <c r="P60" i="5" s="1"/>
  <c r="Q54" i="5"/>
  <c r="K45" i="5"/>
  <c r="E45" i="5"/>
  <c r="E77" i="5" s="1"/>
  <c r="I45" i="5"/>
  <c r="P50" i="5"/>
  <c r="P49" i="5" s="1"/>
  <c r="D45" i="5"/>
  <c r="P48" i="5"/>
  <c r="C46" i="5"/>
  <c r="G45" i="5"/>
  <c r="Q38" i="5"/>
  <c r="H31" i="5"/>
  <c r="P32" i="5"/>
  <c r="P30" i="5"/>
  <c r="P29" i="5" s="1"/>
  <c r="Q19" i="5"/>
  <c r="G13" i="5"/>
  <c r="G11" i="5" s="1"/>
  <c r="G37" i="5" s="1"/>
  <c r="G41" i="5" s="1"/>
  <c r="D13" i="5"/>
  <c r="D11" i="5" s="1"/>
  <c r="H19" i="5"/>
  <c r="I13" i="5"/>
  <c r="I11" i="5" s="1"/>
  <c r="C14" i="5"/>
  <c r="C13" i="5" s="1"/>
  <c r="C11" i="5" s="1"/>
  <c r="P16" i="5"/>
  <c r="Q14" i="5"/>
  <c r="H14" i="5"/>
  <c r="L25" i="5"/>
  <c r="P54" i="5"/>
  <c r="S25" i="5"/>
  <c r="Q25" i="5"/>
  <c r="P72" i="5"/>
  <c r="P12" i="5"/>
  <c r="P27" i="5"/>
  <c r="P35" i="5"/>
  <c r="S46" i="5"/>
  <c r="P15" i="5"/>
  <c r="P22" i="5"/>
  <c r="C34" i="5"/>
  <c r="P44" i="5"/>
  <c r="P43" i="5" s="1"/>
  <c r="Q31" i="5"/>
  <c r="H49" i="5"/>
  <c r="J57" i="5"/>
  <c r="R57" i="5" s="1"/>
  <c r="I60" i="5"/>
  <c r="Q60" i="5" s="1"/>
  <c r="J68" i="5"/>
  <c r="R68" i="5" s="1"/>
  <c r="J72" i="5"/>
  <c r="R72" i="5" s="1"/>
  <c r="C43" i="5"/>
  <c r="J45" i="5"/>
  <c r="R45" i="5" s="1"/>
  <c r="K60" i="5"/>
  <c r="S60" i="5" s="1"/>
  <c r="D68" i="5"/>
  <c r="C68" i="5" s="1"/>
  <c r="D60" i="5"/>
  <c r="C60" i="5" s="1"/>
  <c r="I37" i="5" l="1"/>
  <c r="L45" i="5"/>
  <c r="G77" i="5"/>
  <c r="H45" i="5"/>
  <c r="H77" i="5" s="1"/>
  <c r="Q45" i="5"/>
  <c r="P46" i="5"/>
  <c r="P45" i="5" s="1"/>
  <c r="P77" i="5" s="1"/>
  <c r="S45" i="5"/>
  <c r="P31" i="5"/>
  <c r="D37" i="5"/>
  <c r="D41" i="5" s="1"/>
  <c r="M11" i="5"/>
  <c r="M37" i="5" s="1"/>
  <c r="M41" i="5" s="1"/>
  <c r="F37" i="5"/>
  <c r="F41" i="5" s="1"/>
  <c r="K77" i="5"/>
  <c r="S77" i="5" s="1"/>
  <c r="R37" i="5"/>
  <c r="R41" i="5" s="1"/>
  <c r="P14" i="5"/>
  <c r="P13" i="5" s="1"/>
  <c r="P11" i="5" s="1"/>
  <c r="H13" i="5"/>
  <c r="H11" i="5" s="1"/>
  <c r="L77" i="5"/>
  <c r="C45" i="5"/>
  <c r="I77" i="5"/>
  <c r="Q77" i="5" s="1"/>
  <c r="H37" i="5"/>
  <c r="H41" i="5" s="1"/>
  <c r="Q13" i="5"/>
  <c r="Q11" i="5" s="1"/>
  <c r="Q37" i="5" s="1"/>
  <c r="Q41" i="5" s="1"/>
  <c r="I41" i="5"/>
  <c r="D77" i="5"/>
  <c r="C77" i="5" s="1"/>
  <c r="J77" i="5"/>
  <c r="R77" i="5" s="1"/>
  <c r="L37" i="5"/>
  <c r="L41" i="5" s="1"/>
  <c r="P25" i="5"/>
  <c r="C37" i="5" l="1"/>
  <c r="C41" i="5" s="1"/>
  <c r="P37" i="5"/>
  <c r="P41" i="5" s="1"/>
</calcChain>
</file>

<file path=xl/sharedStrings.xml><?xml version="1.0" encoding="utf-8"?>
<sst xmlns="http://schemas.openxmlformats.org/spreadsheetml/2006/main" count="1315" uniqueCount="191">
  <si>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</si>
  <si>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</si>
  <si>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</si>
  <si>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</si>
  <si>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</si>
  <si>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</si>
  <si>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</si>
  <si>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</si>
  <si>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</si>
  <si>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</si>
  <si>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</si>
  <si>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</si>
  <si>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</si>
  <si>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</si>
  <si>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</si>
  <si>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</si>
  <si>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</si>
  <si>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</si>
  <si>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</si>
  <si>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</si>
  <si>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</si>
  <si>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</si>
  <si>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</si>
  <si>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</si>
  <si>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</si>
  <si>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</si>
  <si>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</si>
  <si>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</si>
  <si>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</si>
  <si>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</si>
  <si>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</si>
  <si>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</si>
  <si>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</si>
  <si>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</si>
  <si>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</si>
  <si>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</si>
  <si>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</si>
  <si>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</si>
  <si>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</si>
  <si>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</si>
  <si>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</si>
  <si>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</si>
  <si>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</si>
  <si>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</si>
  <si>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</si>
  <si>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</si>
  <si>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</si>
  <si>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</si>
  <si>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</si>
  <si>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</si>
  <si>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</si>
  <si>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</si>
  <si>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</si>
  <si>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</si>
  <si>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</si>
  <si>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</si>
  <si>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</si>
  <si>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</si>
  <si>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41050600</t>
  </si>
  <si>
    <t>грн.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</si>
  <si>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</si>
  <si>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</si>
  <si>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</si>
  <si>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</si>
  <si>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</si>
  <si>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</si>
  <si>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</si>
  <si>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</si>
  <si>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</si>
  <si>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</si>
  <si>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</si>
  <si>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</si>
  <si>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</si>
  <si>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</si>
  <si>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</si>
  <si>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</si>
  <si>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– 14 частини другої статті 7 або учасниками бойових дій відповідно до пунктів 19 – 21 частини першої статті 6 Закону України «Про статус ветеранів війни, гарантії їх соціального захисту», та які потребують поліпшення житлових умов</t>
  </si>
  <si>
    <t>Інші заклади та заходи</t>
  </si>
  <si>
    <t>Інші заходи у сфері соціального захисту і соціального забезпечення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</si>
  <si>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</si>
  <si>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</si>
  <si>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</si>
  <si>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</si>
  <si>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</si>
  <si>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</si>
  <si>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</si>
  <si>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</si>
  <si>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</si>
  <si>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</si>
  <si>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</si>
  <si>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</si>
  <si>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</si>
  <si>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</si>
  <si>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</si>
  <si>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</si>
  <si>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</si>
  <si>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</si>
  <si>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</si>
  <si>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</si>
  <si>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</si>
  <si>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</si>
  <si>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</si>
  <si>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</si>
  <si>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0813222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</si>
  <si>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</si>
  <si>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</si>
  <si>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</si>
  <si>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</si>
  <si>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</si>
  <si>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</si>
  <si>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</si>
  <si>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</si>
  <si>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</si>
  <si>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</si>
  <si>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</si>
  <si>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</si>
  <si>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</si>
  <si>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</si>
  <si>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</si>
  <si>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</si>
  <si>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</si>
  <si>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</si>
  <si>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</si>
  <si>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</si>
  <si>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</si>
  <si>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Начальник фінансового відділу                                               Людмила ШМАТКОВА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</si>
  <si>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</si>
  <si>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</si>
  <si>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</si>
  <si>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</si>
  <si>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</si>
  <si>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</si>
  <si>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 xml:space="preserve">      про виконання бюджету Саксаганського району у місті Кривий Ріг станом на 01.02.2025 року </t>
  </si>
  <si>
    <t>Виконано за січень 2024 року</t>
  </si>
  <si>
    <t>Уточнений річний план станом на 31.01.2025 (з урахуванням довідок по власним надходженням бюджетних установ)</t>
  </si>
  <si>
    <t xml:space="preserve">Уточнений план загального фонду на січень 2025 року
</t>
  </si>
  <si>
    <t>Виконано за січень 2025 року</t>
  </si>
  <si>
    <t>Динаміка виконання показників за 2025 рік у порівнянні з аналогічним періодом 2024 року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</si>
  <si>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</si>
  <si>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* надходження 2024 приведені у співставні умови 2025</t>
  </si>
  <si>
    <t>вик. Гайдай Людмила</t>
  </si>
  <si>
    <t xml:space="preserve">      про виконання бюджету Саксаганського району у місті Кривий Ріг станом на 01.03.2025 року </t>
  </si>
  <si>
    <t>Уточнений річний план станом на 28.02.2025 (з урахуванням довідок по власним надходженням бюджетних установ)</t>
  </si>
  <si>
    <t xml:space="preserve">Уточнений план загального фонду на січень - лютий 2025 року
</t>
  </si>
  <si>
    <t>Виконано за січень - лютий 2025 року</t>
  </si>
  <si>
    <t>Виконано за січень - лютий 2024 року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</si>
  <si>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</si>
  <si>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</si>
  <si>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</si>
  <si>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 xml:space="preserve">      про виконання бюджету Саксаганського району у місті Кривий Ріг станом на 01.04.2025 року </t>
  </si>
  <si>
    <t>тис. грн.</t>
  </si>
  <si>
    <t>Уточнений річний план станом на 31.03.2025 (з урахуванням довідок по власним надходженням бюджетних установ)</t>
  </si>
  <si>
    <t xml:space="preserve">Уточнений план загального фонду на січень - березень 2025 року
</t>
  </si>
  <si>
    <t>Виконано за січень - березень 2024 року</t>
  </si>
  <si>
    <t>Інші субвенції з місцевого бюджету</t>
  </si>
  <si>
    <t>Виконано за січень - березень 2025 року (у співставних умовах до класифікації видатків 2025р)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</si>
  <si>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</si>
  <si>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</si>
  <si>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</si>
  <si>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Заступник начальника фінансового відділу                                               Олена ЗАГОРОДНЯ</t>
  </si>
  <si>
    <t>Забезпечення умов для догляду та виховання дітей і молоді в дитячих будинках сімейного типу, прийомних сім’ях та сім’ях патронатних вихователів</t>
  </si>
  <si>
    <t xml:space="preserve">      про виконання бюджету Саксаганського району у місті Кривий Ріг станом на 01.05.2025 року </t>
  </si>
  <si>
    <t>Уточнений річний план станом на 30.04.2025 (з урахуванням довідок по власним надходженням бюджетних установ)</t>
  </si>
  <si>
    <t xml:space="preserve">Уточнений план загального фонду на січень - квітень 2025 року
</t>
  </si>
  <si>
    <t>Виконано за січень - квітень 2025 року (у співставних умовах до класифікації видатків 2025р)</t>
  </si>
  <si>
    <t>Виконано за січень - квітень 2024 року</t>
  </si>
  <si>
    <t>Начальник фінансового відділу                                                            Людмила ШМАТКОВА</t>
  </si>
  <si>
    <t xml:space="preserve">      про виконання бюджету Саксаганського району у місті Кривий Ріг станом на 01.06.2025 року </t>
  </si>
  <si>
    <t>Уточнений річний план станом на 31.05.2025 (з урахуванням довідок по власним надходженням бюджетних установ)</t>
  </si>
  <si>
    <t xml:space="preserve">Уточнений план загального фонду на січень - травень 2025 року
</t>
  </si>
  <si>
    <t>Виконано за січень - травень 2025 року (у співставних умовах до класифікації видатків 2025р)</t>
  </si>
  <si>
    <t>Виконано за січень - травень 2024 року</t>
  </si>
  <si>
    <t xml:space="preserve">      про виконання бюджету Саксаганського району у місті Кривий Ріг станом на 01.07.2025 року </t>
  </si>
  <si>
    <t>Уточнений річний план станом на 30.06.2025 (з урахуванням довідок по власним надходженням бюджетних установ)</t>
  </si>
  <si>
    <t xml:space="preserve">Уточнений план загального фонду на січень - червень 2025 року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</si>
  <si>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</si>
  <si>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Виконано за січень - червень 2025 року (у співставних умовах до класифікації 2025р)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</si>
  <si>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</si>
  <si>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</si>
  <si>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>Виконано за січень - червень 2024 року</t>
  </si>
  <si>
    <t xml:space="preserve">      про виконання бюджету Саксаганського району у місті Кривий Ріг станом на 01.08.2025 року </t>
  </si>
  <si>
    <t>Уточнений річний план станом на 31.07.2025 (з урахуванням довідок по власним надходженням бюджетних установ)</t>
  </si>
  <si>
    <t xml:space="preserve">Уточнений план загального фонду на січень - липень 2025 року
</t>
  </si>
  <si>
    <t>Виконано за січень - липень 2025 року (у співставних умовах до класифікації 2025р)</t>
  </si>
  <si>
    <t>Виконано за січень - липень 2024 року (у співставних умовах до класифікації 2025р)</t>
  </si>
  <si>
    <t xml:space="preserve">      про виконання бюджету Саксаганського району у місті Кривий Ріг станом на 01.09.2025 року </t>
  </si>
  <si>
    <t>Уточнений річний план станом на 31.08.2025 (з урахуванням довідок по власним надходженням бюджетних установ)</t>
  </si>
  <si>
    <t xml:space="preserve">Уточнений план загального фонду на січень - серпень 2025 року
</t>
  </si>
  <si>
    <t>Виконано за січень - серпень 2025 року (у співставних умовах до класифікації 2025р)</t>
  </si>
  <si>
    <t>Виконано за січень - серпень 2024 року (у співставних умовах до класифікації 2025р)</t>
  </si>
  <si>
    <t>Заступник начальника фінансового відділу                                                            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</si>
</sst>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#,##0.00_ ;\-#,##0.00\ "/>
    <numFmt numFmtId="166" formatCode="#,##0.0\ _₴;\-#,##0.0\ _₴"/>
    <numFmt numFmtId="167" formatCode="#,##0.0_ ;\-#,##0.0\ "/>
    <numFmt numFmtId="168" formatCode="#,##0.000_ ;\-#,##0.000\ "/>
  </numFmts>
  <fonts count="30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39" fontId="11" fillId="4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9" fontId="13" fillId="4" borderId="1" xfId="0" applyNumberFormat="1" applyFont="1" applyFill="1" applyBorder="1" applyAlignment="1">
      <alignment horizontal="right" vertical="center" wrapText="1"/>
    </xf>
    <xf numFmtId="4" fontId="10" fillId="6" borderId="1" xfId="0" applyNumberFormat="1" applyFont="1" applyFill="1" applyBorder="1" applyAlignment="1">
      <alignment horizontal="right" vertical="center" wrapText="1"/>
    </xf>
    <xf numFmtId="165" fontId="8" fillId="6" borderId="1" xfId="0" applyNumberFormat="1" applyFont="1" applyFill="1" applyBorder="1" applyAlignment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39" fontId="10" fillId="4" borderId="1" xfId="0" applyNumberFormat="1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17" fillId="0" borderId="0" xfId="0" applyFont="1"/>
    <xf numFmtId="4" fontId="8" fillId="5" borderId="1" xfId="0" applyNumberFormat="1" applyFont="1" applyFill="1" applyBorder="1" applyAlignment="1">
      <alignment vertical="center"/>
    </xf>
    <xf numFmtId="0" fontId="18" fillId="0" borderId="0" xfId="0" applyFont="1"/>
    <xf numFmtId="4" fontId="3" fillId="0" borderId="0" xfId="0" applyNumberFormat="1" applyFont="1"/>
    <xf numFmtId="0" fontId="19" fillId="0" borderId="0" xfId="0" applyFont="1"/>
    <xf numFmtId="0" fontId="0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vertical="center" wrapText="1"/>
    </xf>
    <xf numFmtId="4" fontId="22" fillId="2" borderId="1" xfId="0" applyNumberFormat="1" applyFont="1" applyFill="1" applyBorder="1" applyAlignment="1">
      <alignment horizontal="center" vertical="center"/>
    </xf>
    <xf numFmtId="4" fontId="22" fillId="3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vertical="center" wrapText="1"/>
    </xf>
    <xf numFmtId="4" fontId="24" fillId="2" borderId="1" xfId="0" applyNumberFormat="1" applyFont="1" applyFill="1" applyBorder="1" applyAlignment="1">
      <alignment horizontal="center" vertical="center"/>
    </xf>
    <xf numFmtId="4" fontId="24" fillId="3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vertical="center" wrapText="1"/>
    </xf>
    <xf numFmtId="0" fontId="22" fillId="0" borderId="0" xfId="0" applyFont="1"/>
    <xf numFmtId="0" fontId="22" fillId="0" borderId="0" xfId="0" applyFont="1" applyFill="1"/>
    <xf numFmtId="0" fontId="26" fillId="2" borderId="0" xfId="0" applyFont="1" applyFill="1"/>
    <xf numFmtId="0" fontId="22" fillId="2" borderId="0" xfId="0" applyFont="1" applyFill="1"/>
    <xf numFmtId="0" fontId="22" fillId="3" borderId="0" xfId="0" applyFont="1" applyFill="1"/>
    <xf numFmtId="0" fontId="26" fillId="3" borderId="0" xfId="0" applyFont="1" applyFill="1"/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27" fillId="0" borderId="0" xfId="0" applyFont="1"/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166" fontId="10" fillId="4" borderId="1" xfId="0" applyNumberFormat="1" applyFont="1" applyFill="1" applyBorder="1" applyAlignment="1">
      <alignment horizontal="right" vertical="center" wrapText="1"/>
    </xf>
    <xf numFmtId="166" fontId="11" fillId="4" borderId="1" xfId="0" applyNumberFormat="1" applyFont="1" applyFill="1" applyBorder="1" applyAlignment="1">
      <alignment horizontal="right" vertical="center" wrapText="1"/>
    </xf>
    <xf numFmtId="166" fontId="13" fillId="4" borderId="1" xfId="0" applyNumberFormat="1" applyFont="1" applyFill="1" applyBorder="1" applyAlignment="1">
      <alignment horizontal="right" vertical="center" wrapText="1"/>
    </xf>
    <xf numFmtId="166" fontId="10" fillId="6" borderId="1" xfId="0" applyNumberFormat="1" applyFont="1" applyFill="1" applyBorder="1" applyAlignment="1">
      <alignment horizontal="right" vertical="center" wrapText="1"/>
    </xf>
    <xf numFmtId="166" fontId="8" fillId="6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Border="1" applyAlignment="1">
      <alignment vertical="center" wrapText="1"/>
    </xf>
    <xf numFmtId="167" fontId="3" fillId="0" borderId="0" xfId="0" applyNumberFormat="1" applyFont="1"/>
    <xf numFmtId="168" fontId="3" fillId="0" borderId="0" xfId="0" applyNumberFormat="1" applyFont="1"/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tabSelected="1" zoomScale="59" zoomScaleNormal="59" workbookViewId="0">
      <pane ySplit="9" topLeftCell="A10" activePane="bottomLeft" state="frozen"/>
      <selection activeCell="A6" sqref="A6"/>
      <selection pane="bottomLeft" activeCell="K82" sqref="K8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185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2" t="s">
        <v>150</v>
      </c>
      <c r="S3" s="112"/>
    </row>
    <row r="4" spans="1:19" ht="32.4" customHeight="1" x14ac:dyDescent="0.3">
      <c r="A4" s="107" t="s">
        <v>123</v>
      </c>
      <c r="B4" s="107" t="s">
        <v>124</v>
      </c>
      <c r="C4" s="113" t="s">
        <v>186</v>
      </c>
      <c r="D4" s="108" t="s">
        <v>2</v>
      </c>
      <c r="E4" s="108"/>
      <c r="F4" s="108"/>
      <c r="G4" s="114" t="s">
        <v>187</v>
      </c>
      <c r="H4" s="109" t="s">
        <v>188</v>
      </c>
      <c r="I4" s="107" t="s">
        <v>2</v>
      </c>
      <c r="J4" s="107"/>
      <c r="K4" s="107"/>
      <c r="L4" s="109" t="s">
        <v>189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95">
        <v>1</v>
      </c>
      <c r="C9" s="98">
        <v>2</v>
      </c>
      <c r="D9" s="95">
        <v>3</v>
      </c>
      <c r="E9" s="96">
        <v>4</v>
      </c>
      <c r="F9" s="96">
        <v>5</v>
      </c>
      <c r="G9" s="96">
        <v>6</v>
      </c>
      <c r="H9" s="95">
        <v>7</v>
      </c>
      <c r="I9" s="95">
        <v>8</v>
      </c>
      <c r="J9" s="96">
        <v>9</v>
      </c>
      <c r="K9" s="96">
        <v>10</v>
      </c>
      <c r="L9" s="2">
        <v>11</v>
      </c>
      <c r="M9" s="95">
        <v>12</v>
      </c>
      <c r="N9" s="96">
        <v>13</v>
      </c>
      <c r="O9" s="96">
        <v>14</v>
      </c>
      <c r="P9" s="97" t="s">
        <v>9</v>
      </c>
      <c r="Q9" s="95" t="s">
        <v>10</v>
      </c>
      <c r="R9" s="96" t="s">
        <v>11</v>
      </c>
      <c r="S9" s="96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52832.2</v>
      </c>
      <c r="H11" s="67">
        <f t="shared" si="0"/>
        <v>53505.757700000002</v>
      </c>
      <c r="I11" s="67">
        <f t="shared" si="0"/>
        <v>53505.757700000002</v>
      </c>
      <c r="J11" s="67">
        <f t="shared" si="0"/>
        <v>0</v>
      </c>
      <c r="K11" s="67">
        <f t="shared" si="0"/>
        <v>0</v>
      </c>
      <c r="L11" s="67">
        <f t="shared" si="0"/>
        <v>49637.64054</v>
      </c>
      <c r="M11" s="67">
        <f t="shared" si="0"/>
        <v>49637.64054</v>
      </c>
      <c r="N11" s="67">
        <f t="shared" si="0"/>
        <v>0</v>
      </c>
      <c r="O11" s="67">
        <f t="shared" si="0"/>
        <v>0</v>
      </c>
      <c r="P11" s="67">
        <f t="shared" si="0"/>
        <v>3868.1171599999998</v>
      </c>
      <c r="Q11" s="67">
        <f t="shared" si="0"/>
        <v>3868.1171599999998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52832.2</v>
      </c>
      <c r="H13" s="67">
        <f t="shared" si="1"/>
        <v>53505.757700000002</v>
      </c>
      <c r="I13" s="67">
        <f t="shared" si="1"/>
        <v>53505.757700000002</v>
      </c>
      <c r="J13" s="67">
        <f t="shared" si="1"/>
        <v>0</v>
      </c>
      <c r="K13" s="67">
        <f t="shared" si="1"/>
        <v>0</v>
      </c>
      <c r="L13" s="67">
        <f t="shared" si="1"/>
        <v>49637.64054</v>
      </c>
      <c r="M13" s="67">
        <f t="shared" si="1"/>
        <v>49637.64054</v>
      </c>
      <c r="N13" s="67">
        <f t="shared" si="1"/>
        <v>0</v>
      </c>
      <c r="O13" s="67">
        <f t="shared" si="1"/>
        <v>0</v>
      </c>
      <c r="P13" s="67">
        <f t="shared" si="1"/>
        <v>3868.1171599999998</v>
      </c>
      <c r="Q13" s="67">
        <f t="shared" si="1"/>
        <v>3868.1171599999998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29226.400000000001</v>
      </c>
      <c r="H14" s="67">
        <f t="shared" si="2"/>
        <v>29651.33266</v>
      </c>
      <c r="I14" s="67">
        <f t="shared" si="2"/>
        <v>29651.33266</v>
      </c>
      <c r="J14" s="67">
        <f t="shared" si="2"/>
        <v>0</v>
      </c>
      <c r="K14" s="67">
        <f t="shared" si="2"/>
        <v>0</v>
      </c>
      <c r="L14" s="67">
        <f t="shared" si="2"/>
        <v>25340.062910000001</v>
      </c>
      <c r="M14" s="67">
        <f t="shared" si="2"/>
        <v>25340.062910000001</v>
      </c>
      <c r="N14" s="67">
        <f t="shared" si="2"/>
        <v>0</v>
      </c>
      <c r="O14" s="67">
        <f t="shared" si="2"/>
        <v>0</v>
      </c>
      <c r="P14" s="67">
        <f t="shared" si="2"/>
        <v>4311.2697500000013</v>
      </c>
      <c r="Q14" s="67">
        <f t="shared" si="2"/>
        <v>4311.2697500000013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25.959060000000001</v>
      </c>
      <c r="M15" s="68">
        <v>25.959060000000001</v>
      </c>
      <c r="N15" s="68">
        <v>0</v>
      </c>
      <c r="O15" s="68">
        <v>0</v>
      </c>
      <c r="P15" s="68">
        <f>H15-L15</f>
        <v>-8.8064600000000013</v>
      </c>
      <c r="Q15" s="68">
        <f>I15-M15</f>
        <v>-8.8064600000000013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731.2</v>
      </c>
      <c r="H16" s="68">
        <f>I16</f>
        <v>1134.5919100000001</v>
      </c>
      <c r="I16" s="68">
        <v>1134.5919100000001</v>
      </c>
      <c r="J16" s="68">
        <v>0</v>
      </c>
      <c r="K16" s="68">
        <v>0</v>
      </c>
      <c r="L16" s="68">
        <f t="shared" ref="L16:L18" si="4">M16+N16</f>
        <v>760.63778000000002</v>
      </c>
      <c r="M16" s="68">
        <v>760.63778000000002</v>
      </c>
      <c r="N16" s="68">
        <v>0</v>
      </c>
      <c r="O16" s="68">
        <v>0</v>
      </c>
      <c r="P16" s="68">
        <f t="shared" ref="P16:S18" si="5">H16-L16</f>
        <v>373.95413000000008</v>
      </c>
      <c r="Q16" s="68">
        <f t="shared" si="5"/>
        <v>373.95413000000008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7168.8</v>
      </c>
      <c r="H17" s="68">
        <f t="shared" ref="H17:H18" si="6">I17</f>
        <v>7728.2363699999996</v>
      </c>
      <c r="I17" s="68">
        <v>7728.2363699999996</v>
      </c>
      <c r="J17" s="68">
        <v>0</v>
      </c>
      <c r="K17" s="68">
        <v>0</v>
      </c>
      <c r="L17" s="68">
        <f t="shared" si="4"/>
        <v>7661.40211</v>
      </c>
      <c r="M17" s="68">
        <v>7661.40211</v>
      </c>
      <c r="N17" s="68">
        <v>0</v>
      </c>
      <c r="O17" s="68">
        <v>0</v>
      </c>
      <c r="P17" s="68">
        <f t="shared" si="5"/>
        <v>66.834259999999631</v>
      </c>
      <c r="Q17" s="68">
        <f t="shared" si="5"/>
        <v>66.834259999999631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21302.2</v>
      </c>
      <c r="H18" s="68">
        <f t="shared" si="6"/>
        <v>20771.351780000001</v>
      </c>
      <c r="I18" s="68">
        <v>20771.351780000001</v>
      </c>
      <c r="J18" s="68">
        <v>0</v>
      </c>
      <c r="K18" s="68">
        <v>0</v>
      </c>
      <c r="L18" s="68">
        <f t="shared" si="4"/>
        <v>16892.063959999999</v>
      </c>
      <c r="M18" s="68">
        <v>16892.063959999999</v>
      </c>
      <c r="N18" s="68">
        <v>0</v>
      </c>
      <c r="O18" s="68">
        <v>0</v>
      </c>
      <c r="P18" s="68">
        <f t="shared" si="5"/>
        <v>3879.2878200000014</v>
      </c>
      <c r="Q18" s="68">
        <f t="shared" si="5"/>
        <v>3879.2878200000014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23605.8</v>
      </c>
      <c r="H19" s="67">
        <f t="shared" si="7"/>
        <v>23854.425039999998</v>
      </c>
      <c r="I19" s="67">
        <f t="shared" si="7"/>
        <v>23854.425039999998</v>
      </c>
      <c r="J19" s="67">
        <f t="shared" si="7"/>
        <v>0</v>
      </c>
      <c r="K19" s="67">
        <f t="shared" si="7"/>
        <v>0</v>
      </c>
      <c r="L19" s="67">
        <f t="shared" si="7"/>
        <v>24297.57763</v>
      </c>
      <c r="M19" s="67">
        <f t="shared" si="7"/>
        <v>24297.57763</v>
      </c>
      <c r="N19" s="67">
        <f t="shared" si="7"/>
        <v>0</v>
      </c>
      <c r="O19" s="67">
        <f t="shared" si="7"/>
        <v>0</v>
      </c>
      <c r="P19" s="67">
        <f t="shared" si="7"/>
        <v>-443.15259000000151</v>
      </c>
      <c r="Q19" s="67">
        <f t="shared" si="7"/>
        <v>-443.15259000000151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2698.8</v>
      </c>
      <c r="H20" s="68">
        <f>I20</f>
        <v>2873.0057700000002</v>
      </c>
      <c r="I20" s="68">
        <v>2873.0057700000002</v>
      </c>
      <c r="J20" s="68">
        <v>0</v>
      </c>
      <c r="K20" s="68">
        <v>0</v>
      </c>
      <c r="L20" s="68">
        <f>M20+N20</f>
        <v>2759.9101599999999</v>
      </c>
      <c r="M20" s="68">
        <v>2759.9101599999999</v>
      </c>
      <c r="N20" s="68">
        <v>0</v>
      </c>
      <c r="O20" s="68">
        <v>0</v>
      </c>
      <c r="P20" s="68">
        <f t="shared" ref="P20:S21" si="8">H20-L20</f>
        <v>113.09561000000031</v>
      </c>
      <c r="Q20" s="68">
        <f t="shared" si="8"/>
        <v>113.09561000000031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20907</v>
      </c>
      <c r="H21" s="68">
        <f>I21</f>
        <v>20981.419269999999</v>
      </c>
      <c r="I21" s="68">
        <v>20981.419269999999</v>
      </c>
      <c r="J21" s="68">
        <v>0</v>
      </c>
      <c r="K21" s="68">
        <v>0</v>
      </c>
      <c r="L21" s="68">
        <f>M21+N21</f>
        <v>21537.66747</v>
      </c>
      <c r="M21" s="68">
        <v>21537.66747</v>
      </c>
      <c r="N21" s="68">
        <v>0</v>
      </c>
      <c r="O21" s="68">
        <v>0</v>
      </c>
      <c r="P21" s="68">
        <f t="shared" si="8"/>
        <v>-556.24820000000182</v>
      </c>
      <c r="Q21" s="68">
        <f t="shared" si="8"/>
        <v>-556.24820000000182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1255.8196800000001</v>
      </c>
      <c r="F25" s="67">
        <f>F26+F29+F31</f>
        <v>0</v>
      </c>
      <c r="G25" s="67">
        <f t="shared" si="11"/>
        <v>510.7</v>
      </c>
      <c r="H25" s="67">
        <f>I25+J25</f>
        <v>2132.1772799999999</v>
      </c>
      <c r="I25" s="67">
        <f>I26+I29+I31</f>
        <v>967.96289000000002</v>
      </c>
      <c r="J25" s="67">
        <f>J26+J29+J31</f>
        <v>1164.2143899999999</v>
      </c>
      <c r="K25" s="67">
        <f t="shared" si="11"/>
        <v>0</v>
      </c>
      <c r="L25" s="67">
        <f>M25+N25</f>
        <v>2452.6725900000001</v>
      </c>
      <c r="M25" s="67">
        <f>M26+M29+M31</f>
        <v>596.72299999999996</v>
      </c>
      <c r="N25" s="67">
        <f t="shared" ref="N25:S25" si="12">N26+N29+N31</f>
        <v>1855.9495899999999</v>
      </c>
      <c r="O25" s="67">
        <f t="shared" si="12"/>
        <v>0</v>
      </c>
      <c r="P25" s="67">
        <f>Q25+R25</f>
        <v>-320.4953099999999</v>
      </c>
      <c r="Q25" s="67">
        <f>I25-M25</f>
        <v>371.23989000000006</v>
      </c>
      <c r="R25" s="67">
        <f t="shared" si="12"/>
        <v>-691.73519999999996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504</v>
      </c>
      <c r="H26" s="68">
        <f t="shared" si="13"/>
        <v>895.43210999999997</v>
      </c>
      <c r="I26" s="68">
        <f t="shared" si="13"/>
        <v>895.43210999999997</v>
      </c>
      <c r="J26" s="68">
        <f t="shared" si="13"/>
        <v>0</v>
      </c>
      <c r="K26" s="68">
        <f t="shared" si="13"/>
        <v>0</v>
      </c>
      <c r="L26" s="68">
        <f t="shared" si="13"/>
        <v>588.39699999999993</v>
      </c>
      <c r="M26" s="68">
        <f t="shared" si="13"/>
        <v>588.39699999999993</v>
      </c>
      <c r="N26" s="68">
        <f t="shared" si="13"/>
        <v>0</v>
      </c>
      <c r="O26" s="68">
        <f t="shared" si="13"/>
        <v>0</v>
      </c>
      <c r="P26" s="68">
        <f>H26-L26</f>
        <v>307.03511000000003</v>
      </c>
      <c r="Q26" s="68">
        <f>I26-M26</f>
        <v>307.03511000000003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252</v>
      </c>
      <c r="H27" s="68">
        <f>I27</f>
        <v>316.42937000000001</v>
      </c>
      <c r="I27" s="68">
        <v>316.42937000000001</v>
      </c>
      <c r="J27" s="68">
        <v>0</v>
      </c>
      <c r="K27" s="68">
        <v>0</v>
      </c>
      <c r="L27" s="68">
        <f>M27+N27</f>
        <v>258.815</v>
      </c>
      <c r="M27" s="68">
        <v>258.815</v>
      </c>
      <c r="N27" s="68">
        <v>0</v>
      </c>
      <c r="O27" s="68">
        <v>0</v>
      </c>
      <c r="P27" s="68">
        <f>H27-L27</f>
        <v>57.614370000000008</v>
      </c>
      <c r="Q27" s="68">
        <f>I27-M27</f>
        <v>57.614370000000008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252</v>
      </c>
      <c r="H28" s="68">
        <f>I28</f>
        <v>579.00274000000002</v>
      </c>
      <c r="I28" s="68">
        <v>579.00274000000002</v>
      </c>
      <c r="J28" s="68">
        <v>0</v>
      </c>
      <c r="K28" s="68">
        <v>0</v>
      </c>
      <c r="L28" s="68">
        <f>M28+N28</f>
        <v>329.58199999999999</v>
      </c>
      <c r="M28" s="68">
        <v>329.58199999999999</v>
      </c>
      <c r="N28" s="68">
        <v>0</v>
      </c>
      <c r="O28" s="68">
        <v>0</v>
      </c>
      <c r="P28" s="68">
        <f>H28-L28</f>
        <v>249.42074000000002</v>
      </c>
      <c r="Q28" s="68">
        <f>I28-M28</f>
        <v>249.42074000000002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6.7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8.3260000000000005</v>
      </c>
      <c r="M29" s="68">
        <f t="shared" si="14"/>
        <v>8.3260000000000005</v>
      </c>
      <c r="N29" s="68">
        <f t="shared" si="14"/>
        <v>0</v>
      </c>
      <c r="O29" s="68">
        <f t="shared" si="14"/>
        <v>0</v>
      </c>
      <c r="P29" s="68">
        <f t="shared" si="14"/>
        <v>64.20478</v>
      </c>
      <c r="Q29" s="68">
        <f t="shared" si="14"/>
        <v>64.20478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6.7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8.3260000000000005</v>
      </c>
      <c r="M30" s="68">
        <v>8.3260000000000005</v>
      </c>
      <c r="N30" s="68">
        <v>0</v>
      </c>
      <c r="O30" s="68">
        <v>0</v>
      </c>
      <c r="P30" s="68">
        <f>H30-L30</f>
        <v>64.20478</v>
      </c>
      <c r="Q30" s="68">
        <f>I30-M30</f>
        <v>64.20478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1255.8196800000001</v>
      </c>
      <c r="D31" s="67">
        <f t="shared" ref="D31:S31" si="15">D32+D33</f>
        <v>0</v>
      </c>
      <c r="E31" s="67">
        <f t="shared" si="15"/>
        <v>1255.8196800000001</v>
      </c>
      <c r="F31" s="67">
        <f t="shared" si="15"/>
        <v>0</v>
      </c>
      <c r="G31" s="67">
        <f t="shared" si="15"/>
        <v>0</v>
      </c>
      <c r="H31" s="67">
        <f t="shared" si="15"/>
        <v>1164.2143899999999</v>
      </c>
      <c r="I31" s="67">
        <f t="shared" si="15"/>
        <v>0</v>
      </c>
      <c r="J31" s="67">
        <f t="shared" si="15"/>
        <v>1164.2143899999999</v>
      </c>
      <c r="K31" s="67">
        <f t="shared" si="15"/>
        <v>0</v>
      </c>
      <c r="L31" s="67">
        <f t="shared" si="15"/>
        <v>1855.9495899999999</v>
      </c>
      <c r="M31" s="67">
        <f t="shared" si="15"/>
        <v>0</v>
      </c>
      <c r="N31" s="67">
        <f t="shared" si="15"/>
        <v>1855.9495899999999</v>
      </c>
      <c r="O31" s="67">
        <f t="shared" si="15"/>
        <v>0</v>
      </c>
      <c r="P31" s="67">
        <f t="shared" si="15"/>
        <v>-691.73519999999996</v>
      </c>
      <c r="Q31" s="67">
        <f t="shared" si="15"/>
        <v>0</v>
      </c>
      <c r="R31" s="67">
        <f t="shared" si="15"/>
        <v>-691.73519999999996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1019.253</v>
      </c>
      <c r="D32" s="68">
        <v>0</v>
      </c>
      <c r="E32" s="68">
        <v>1019.253</v>
      </c>
      <c r="F32" s="68">
        <v>0</v>
      </c>
      <c r="G32" s="68">
        <v>0</v>
      </c>
      <c r="H32" s="68">
        <f>I32+J32</f>
        <v>927.64770999999996</v>
      </c>
      <c r="I32" s="68">
        <v>0</v>
      </c>
      <c r="J32" s="68">
        <v>927.64770999999996</v>
      </c>
      <c r="K32" s="68">
        <v>0</v>
      </c>
      <c r="L32" s="68">
        <f>M32+N32</f>
        <v>863.59173999999996</v>
      </c>
      <c r="M32" s="68">
        <v>0</v>
      </c>
      <c r="N32" s="68">
        <v>863.59173999999996</v>
      </c>
      <c r="O32" s="68">
        <v>0</v>
      </c>
      <c r="P32" s="68">
        <f>Q32+R32</f>
        <v>64.055970000000002</v>
      </c>
      <c r="Q32" s="68">
        <f t="shared" ref="Q32:S33" si="16">I32-M32</f>
        <v>0</v>
      </c>
      <c r="R32" s="68">
        <f t="shared" si="16"/>
        <v>64.055970000000002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992.35784999999998</v>
      </c>
      <c r="M33" s="68">
        <v>0</v>
      </c>
      <c r="N33" s="68">
        <v>992.35784999999998</v>
      </c>
      <c r="O33" s="68">
        <v>0</v>
      </c>
      <c r="P33" s="68">
        <f>Q33+R33</f>
        <v>-755.79116999999997</v>
      </c>
      <c r="Q33" s="68">
        <f t="shared" si="16"/>
        <v>0</v>
      </c>
      <c r="R33" s="68">
        <f t="shared" si="16"/>
        <v>-755.79116999999997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1" t="s">
        <v>65</v>
      </c>
      <c r="B37" s="101"/>
      <c r="C37" s="67">
        <f>D37+E37</f>
        <v>76297.819680000001</v>
      </c>
      <c r="D37" s="67">
        <f>D11+D25+D34</f>
        <v>75042</v>
      </c>
      <c r="E37" s="67">
        <f>E11+E25</f>
        <v>1255.8196800000001</v>
      </c>
      <c r="F37" s="67">
        <f>F11+F25+F34</f>
        <v>0</v>
      </c>
      <c r="G37" s="67">
        <f>G11+G25+G34</f>
        <v>53342.899999999994</v>
      </c>
      <c r="H37" s="67">
        <f>I37+J37</f>
        <v>55637.934980000005</v>
      </c>
      <c r="I37" s="67">
        <f>I11+I25+I34</f>
        <v>54473.720590000004</v>
      </c>
      <c r="J37" s="67">
        <f>J11+J25</f>
        <v>1164.2143899999999</v>
      </c>
      <c r="K37" s="67">
        <f t="shared" ref="K37:S37" si="19">K11+K25+K34</f>
        <v>0</v>
      </c>
      <c r="L37" s="67">
        <f t="shared" si="19"/>
        <v>52090.313130000002</v>
      </c>
      <c r="M37" s="67">
        <f t="shared" si="19"/>
        <v>50234.363539999998</v>
      </c>
      <c r="N37" s="67">
        <f t="shared" si="19"/>
        <v>1855.9495899999999</v>
      </c>
      <c r="O37" s="67">
        <f t="shared" si="19"/>
        <v>0</v>
      </c>
      <c r="P37" s="67">
        <f t="shared" si="19"/>
        <v>3547.62185</v>
      </c>
      <c r="Q37" s="67">
        <f t="shared" si="19"/>
        <v>4239.3570499999996</v>
      </c>
      <c r="R37" s="67">
        <f t="shared" si="19"/>
        <v>-691.73519999999996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97800.061820000003</v>
      </c>
      <c r="E38" s="67">
        <f t="shared" si="20"/>
        <v>34878.292999999998</v>
      </c>
      <c r="F38" s="67">
        <f t="shared" si="20"/>
        <v>0</v>
      </c>
      <c r="G38" s="67">
        <f t="shared" si="20"/>
        <v>69627.861820000006</v>
      </c>
      <c r="H38" s="67">
        <f t="shared" si="20"/>
        <v>64216.797570000002</v>
      </c>
      <c r="I38" s="67">
        <f t="shared" si="20"/>
        <v>64216.797570000002</v>
      </c>
      <c r="J38" s="67">
        <f t="shared" si="20"/>
        <v>0</v>
      </c>
      <c r="K38" s="67">
        <f t="shared" si="20"/>
        <v>0</v>
      </c>
      <c r="L38" s="67">
        <f t="shared" si="20"/>
        <v>40099.43</v>
      </c>
      <c r="M38" s="67">
        <f t="shared" si="20"/>
        <v>40099.43</v>
      </c>
      <c r="N38" s="67">
        <f t="shared" si="20"/>
        <v>0</v>
      </c>
      <c r="O38" s="67">
        <f t="shared" si="20"/>
        <v>0</v>
      </c>
      <c r="P38" s="67">
        <f t="shared" si="20"/>
        <v>21278.776819999999</v>
      </c>
      <c r="Q38" s="67">
        <f t="shared" si="20"/>
        <v>21278.776819999999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57214.400000000001</v>
      </c>
      <c r="H39" s="68">
        <f>I39</f>
        <v>57214.400000000001</v>
      </c>
      <c r="I39" s="68">
        <v>57214.400000000001</v>
      </c>
      <c r="J39" s="68">
        <v>0</v>
      </c>
      <c r="K39" s="68">
        <v>0</v>
      </c>
      <c r="L39" s="68">
        <f>M39+N39</f>
        <v>40099.43</v>
      </c>
      <c r="M39" s="68">
        <v>40099.43</v>
      </c>
      <c r="N39" s="68">
        <v>0</v>
      </c>
      <c r="O39" s="68">
        <v>0</v>
      </c>
      <c r="P39" s="68">
        <f>H39-L39</f>
        <v>17114.97</v>
      </c>
      <c r="Q39" s="68">
        <f>I39-M39</f>
        <v>17114.97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43127.947999999997</v>
      </c>
      <c r="D40" s="68">
        <v>8249.6550000000007</v>
      </c>
      <c r="E40" s="68">
        <v>34878.292999999998</v>
      </c>
      <c r="F40" s="68"/>
      <c r="G40" s="68">
        <v>8249.6550000000007</v>
      </c>
      <c r="H40" s="68">
        <f>I40+J40</f>
        <v>2838.5907499999998</v>
      </c>
      <c r="I40" s="68">
        <v>2838.5907499999998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02" t="s">
        <v>116</v>
      </c>
      <c r="B42" s="102"/>
      <c r="C42" s="69">
        <f>C37+C38</f>
        <v>208976.17450000002</v>
      </c>
      <c r="D42" s="69">
        <f t="shared" ref="D42:S42" si="21">D37+D38</f>
        <v>172842.06182</v>
      </c>
      <c r="E42" s="69">
        <f t="shared" si="21"/>
        <v>36134.112679999998</v>
      </c>
      <c r="F42" s="69">
        <f t="shared" si="21"/>
        <v>0</v>
      </c>
      <c r="G42" s="69">
        <f t="shared" si="21"/>
        <v>122970.76182</v>
      </c>
      <c r="H42" s="69">
        <f t="shared" si="21"/>
        <v>119854.73255000002</v>
      </c>
      <c r="I42" s="69">
        <f t="shared" si="21"/>
        <v>118690.51816000001</v>
      </c>
      <c r="J42" s="69">
        <f t="shared" si="21"/>
        <v>1164.2143899999999</v>
      </c>
      <c r="K42" s="69">
        <f t="shared" si="21"/>
        <v>0</v>
      </c>
      <c r="L42" s="69">
        <f t="shared" si="21"/>
        <v>92189.743130000003</v>
      </c>
      <c r="M42" s="69">
        <f t="shared" si="21"/>
        <v>90333.793539999999</v>
      </c>
      <c r="N42" s="69">
        <f t="shared" si="21"/>
        <v>1855.9495899999999</v>
      </c>
      <c r="O42" s="69">
        <f t="shared" si="21"/>
        <v>0</v>
      </c>
      <c r="P42" s="69">
        <f t="shared" si="21"/>
        <v>24826.398669999999</v>
      </c>
      <c r="Q42" s="69">
        <f t="shared" si="21"/>
        <v>25518.133869999998</v>
      </c>
      <c r="R42" s="69">
        <f t="shared" si="21"/>
        <v>-691.73519999999996</v>
      </c>
      <c r="S42" s="69">
        <f t="shared" si="21"/>
        <v>0</v>
      </c>
    </row>
    <row r="43" spans="1:20" ht="30" customHeight="1" x14ac:dyDescent="0.3">
      <c r="A43" s="13"/>
      <c r="B43" s="103" t="s">
        <v>115</v>
      </c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121503.41699999999</v>
      </c>
      <c r="D44" s="74">
        <f>D45</f>
        <v>83674.983999999997</v>
      </c>
      <c r="E44" s="74">
        <f t="shared" ref="E44:S44" si="22">E45</f>
        <v>37828.432999999997</v>
      </c>
      <c r="F44" s="74">
        <f t="shared" si="22"/>
        <v>37827.493000000002</v>
      </c>
      <c r="G44" s="74">
        <f t="shared" si="22"/>
        <v>60349.735000000001</v>
      </c>
      <c r="H44" s="74">
        <f t="shared" si="22"/>
        <v>57967.346140000001</v>
      </c>
      <c r="I44" s="74">
        <f t="shared" si="22"/>
        <v>57271.406139999999</v>
      </c>
      <c r="J44" s="74">
        <f t="shared" si="22"/>
        <v>695.94</v>
      </c>
      <c r="K44" s="74">
        <f t="shared" si="22"/>
        <v>695</v>
      </c>
      <c r="L44" s="74">
        <f t="shared" si="22"/>
        <v>43477.382160000001</v>
      </c>
      <c r="M44" s="74">
        <f t="shared" si="22"/>
        <v>43467.996180000002</v>
      </c>
      <c r="N44" s="74">
        <f t="shared" si="22"/>
        <v>9.38598</v>
      </c>
      <c r="O44" s="74">
        <f t="shared" si="22"/>
        <v>0</v>
      </c>
      <c r="P44" s="74">
        <f t="shared" si="22"/>
        <v>14489.963979999997</v>
      </c>
      <c r="Q44" s="74">
        <f t="shared" si="22"/>
        <v>13803.409959999997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121503.41699999999</v>
      </c>
      <c r="D45" s="75">
        <v>83674.983999999997</v>
      </c>
      <c r="E45" s="75">
        <v>37828.432999999997</v>
      </c>
      <c r="F45" s="75">
        <v>37827.493000000002</v>
      </c>
      <c r="G45" s="75">
        <v>60349.735000000001</v>
      </c>
      <c r="H45" s="75">
        <f>I45+J45</f>
        <v>57967.346140000001</v>
      </c>
      <c r="I45" s="75">
        <v>57271.406139999999</v>
      </c>
      <c r="J45" s="75">
        <v>695.94</v>
      </c>
      <c r="K45" s="75">
        <v>695</v>
      </c>
      <c r="L45" s="75">
        <f>M45+N45</f>
        <v>43477.382160000001</v>
      </c>
      <c r="M45" s="75">
        <v>43467.996180000002</v>
      </c>
      <c r="N45" s="75">
        <v>9.38598</v>
      </c>
      <c r="O45" s="75">
        <v>0</v>
      </c>
      <c r="P45" s="75">
        <f>Q45+R45</f>
        <v>14489.963979999997</v>
      </c>
      <c r="Q45" s="75">
        <f>I45-M45</f>
        <v>13803.409959999997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27770.773999999998</v>
      </c>
      <c r="H46" s="74">
        <f t="shared" si="24"/>
        <v>33115.294249999999</v>
      </c>
      <c r="I46" s="74">
        <f t="shared" si="24"/>
        <v>27770.531759999998</v>
      </c>
      <c r="J46" s="74">
        <f t="shared" si="24"/>
        <v>5344.7624900000001</v>
      </c>
      <c r="K46" s="74">
        <f t="shared" si="24"/>
        <v>4314.7457699999995</v>
      </c>
      <c r="L46" s="74">
        <f t="shared" si="24"/>
        <v>28435.964019999999</v>
      </c>
      <c r="M46" s="74">
        <f t="shared" si="24"/>
        <v>27127.484209999999</v>
      </c>
      <c r="N46" s="74">
        <f t="shared" si="24"/>
        <v>1308.4798099999998</v>
      </c>
      <c r="O46" s="74">
        <f t="shared" si="24"/>
        <v>0</v>
      </c>
      <c r="P46" s="74">
        <f t="shared" si="24"/>
        <v>4679.3302300000005</v>
      </c>
      <c r="Q46" s="74">
        <f t="shared" ref="Q46:S82" si="25">I46-M46</f>
        <v>643.04754999999932</v>
      </c>
      <c r="R46" s="74">
        <f t="shared" si="25"/>
        <v>4036.2826800000003</v>
      </c>
      <c r="S46" s="74">
        <f t="shared" si="25"/>
        <v>4314.7457699999995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27149.977999999999</v>
      </c>
      <c r="H47" s="74">
        <f t="shared" si="26"/>
        <v>28379.969870000001</v>
      </c>
      <c r="I47" s="74">
        <f t="shared" si="26"/>
        <v>27149.954149999998</v>
      </c>
      <c r="J47" s="74">
        <f t="shared" si="26"/>
        <v>1230.0157200000001</v>
      </c>
      <c r="K47" s="74">
        <f t="shared" si="26"/>
        <v>199.999</v>
      </c>
      <c r="L47" s="74">
        <f t="shared" si="26"/>
        <v>27561.186959999999</v>
      </c>
      <c r="M47" s="74">
        <f t="shared" si="26"/>
        <v>26421.62903</v>
      </c>
      <c r="N47" s="74">
        <f t="shared" si="26"/>
        <v>1139.5579299999999</v>
      </c>
      <c r="O47" s="74">
        <f t="shared" si="26"/>
        <v>0</v>
      </c>
      <c r="P47" s="74">
        <f t="shared" si="26"/>
        <v>818.78291000000047</v>
      </c>
      <c r="Q47" s="74">
        <f t="shared" si="25"/>
        <v>728.3251199999977</v>
      </c>
      <c r="R47" s="74">
        <f t="shared" si="25"/>
        <v>90.457790000000159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22094.643</v>
      </c>
      <c r="H48" s="75">
        <f t="shared" ref="H48:H53" si="27">I48+J48</f>
        <v>23081.7444</v>
      </c>
      <c r="I48" s="75">
        <v>22094.62558</v>
      </c>
      <c r="J48" s="75">
        <v>987.11882000000003</v>
      </c>
      <c r="K48" s="75">
        <v>0</v>
      </c>
      <c r="L48" s="75">
        <f t="shared" ref="L48:L53" si="28">M48+N48</f>
        <v>22147.685519999999</v>
      </c>
      <c r="M48" s="75">
        <v>21399.219059999999</v>
      </c>
      <c r="N48" s="75">
        <v>748.46645999999998</v>
      </c>
      <c r="O48" s="75">
        <v>0</v>
      </c>
      <c r="P48" s="75">
        <f>H48-L48</f>
        <v>934.0588800000005</v>
      </c>
      <c r="Q48" s="75">
        <f t="shared" si="25"/>
        <v>695.40652000000046</v>
      </c>
      <c r="R48" s="75">
        <f t="shared" si="25"/>
        <v>238.65236000000004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5055.335</v>
      </c>
      <c r="H49" s="75">
        <f t="shared" si="27"/>
        <v>5298.2254699999994</v>
      </c>
      <c r="I49" s="75">
        <v>5055.3285699999997</v>
      </c>
      <c r="J49" s="75">
        <v>242.89689999999999</v>
      </c>
      <c r="K49" s="75">
        <v>199.999</v>
      </c>
      <c r="L49" s="75">
        <f t="shared" si="28"/>
        <v>5413.50144</v>
      </c>
      <c r="M49" s="75">
        <v>5022.4099699999997</v>
      </c>
      <c r="N49" s="75">
        <v>391.09147000000002</v>
      </c>
      <c r="O49" s="75">
        <v>0</v>
      </c>
      <c r="P49" s="75">
        <f>Q49+R49</f>
        <v>-115.27597000000006</v>
      </c>
      <c r="Q49" s="75">
        <f t="shared" si="25"/>
        <v>32.918599999999969</v>
      </c>
      <c r="R49" s="75">
        <f t="shared" si="25"/>
        <v>-148.19457000000003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263.42500000000001</v>
      </c>
      <c r="H50" s="74">
        <f t="shared" si="27"/>
        <v>263.42260999999996</v>
      </c>
      <c r="I50" s="74">
        <f>I51+I52+I53</f>
        <v>263.42260999999996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417.59605999999997</v>
      </c>
      <c r="M50" s="74">
        <f>M51+M52+M53</f>
        <v>248.67417999999998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-154.17345</v>
      </c>
      <c r="Q50" s="74">
        <f t="shared" si="25"/>
        <v>14.748429999999985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20.756</v>
      </c>
      <c r="H52" s="75">
        <f t="shared" si="27"/>
        <v>20.754300000000001</v>
      </c>
      <c r="I52" s="75">
        <v>20.754300000000001</v>
      </c>
      <c r="J52" s="75">
        <v>0</v>
      </c>
      <c r="K52" s="75">
        <v>0</v>
      </c>
      <c r="L52" s="75">
        <f t="shared" si="28"/>
        <v>4.9636100000000001</v>
      </c>
      <c r="M52" s="75">
        <v>4.9636100000000001</v>
      </c>
      <c r="N52" s="75">
        <v>0</v>
      </c>
      <c r="O52" s="75">
        <v>0</v>
      </c>
      <c r="P52" s="75">
        <f>Q52+R52</f>
        <v>15.790690000000001</v>
      </c>
      <c r="Q52" s="75">
        <f t="shared" si="25"/>
        <v>15.790690000000001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412.63244999999995</v>
      </c>
      <c r="M53" s="79">
        <v>243.71056999999999</v>
      </c>
      <c r="N53" s="75">
        <v>168.92187999999999</v>
      </c>
      <c r="O53" s="75">
        <v>0</v>
      </c>
      <c r="P53" s="75">
        <f>Q53+R53</f>
        <v>-169.96413999999999</v>
      </c>
      <c r="Q53" s="75">
        <f t="shared" si="25"/>
        <v>-1.0422599999999989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4114.7467699999997</v>
      </c>
      <c r="I54" s="74">
        <f t="shared" ref="I54:O54" si="33">I55</f>
        <v>0</v>
      </c>
      <c r="J54" s="74">
        <f t="shared" si="33"/>
        <v>4114.7467699999997</v>
      </c>
      <c r="K54" s="74">
        <f t="shared" si="33"/>
        <v>4114.7467699999997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4114.7467699999997</v>
      </c>
      <c r="Q54" s="74">
        <f t="shared" si="25"/>
        <v>0</v>
      </c>
      <c r="R54" s="74">
        <f t="shared" si="25"/>
        <v>4114.7467699999997</v>
      </c>
      <c r="S54" s="74">
        <f t="shared" si="25"/>
        <v>4114.7467699999997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4114.7467699999997</v>
      </c>
      <c r="I55" s="75">
        <v>0</v>
      </c>
      <c r="J55" s="75">
        <v>4114.7467699999997</v>
      </c>
      <c r="K55" s="75">
        <v>4114.7467699999997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4114.7467699999997</v>
      </c>
      <c r="Q55" s="75">
        <f t="shared" si="25"/>
        <v>0</v>
      </c>
      <c r="R55" s="75">
        <f t="shared" si="25"/>
        <v>4114.7467699999997</v>
      </c>
      <c r="S55" s="75">
        <f t="shared" si="25"/>
        <v>4114.7467699999997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357.37100000000004</v>
      </c>
      <c r="H56" s="74">
        <f t="shared" si="34"/>
        <v>357.15500000000003</v>
      </c>
      <c r="I56" s="74">
        <f t="shared" si="34"/>
        <v>357.15500000000003</v>
      </c>
      <c r="J56" s="74">
        <f t="shared" si="34"/>
        <v>0</v>
      </c>
      <c r="K56" s="74">
        <f t="shared" si="34"/>
        <v>0</v>
      </c>
      <c r="L56" s="74">
        <f t="shared" si="34"/>
        <v>457.18099999999998</v>
      </c>
      <c r="M56" s="74">
        <f t="shared" si="34"/>
        <v>457.18099999999998</v>
      </c>
      <c r="N56" s="74">
        <f t="shared" si="34"/>
        <v>0</v>
      </c>
      <c r="O56" s="74">
        <f t="shared" si="34"/>
        <v>0</v>
      </c>
      <c r="P56" s="74">
        <f t="shared" si="34"/>
        <v>-100.02599999999995</v>
      </c>
      <c r="Q56" s="74">
        <f t="shared" si="34"/>
        <v>-100.02599999999995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285.07100000000003</v>
      </c>
      <c r="H58" s="75">
        <f>I58+J58</f>
        <v>284.85500000000002</v>
      </c>
      <c r="I58" s="75">
        <v>284.85500000000002</v>
      </c>
      <c r="J58" s="75">
        <v>0</v>
      </c>
      <c r="K58" s="75">
        <v>0</v>
      </c>
      <c r="L58" s="75">
        <f>M58+N58</f>
        <v>395.06099999999998</v>
      </c>
      <c r="M58" s="75">
        <v>395.06099999999998</v>
      </c>
      <c r="N58" s="75">
        <v>0</v>
      </c>
      <c r="O58" s="75">
        <v>0</v>
      </c>
      <c r="P58" s="75">
        <f>Q58+R58</f>
        <v>-110.20599999999996</v>
      </c>
      <c r="Q58" s="75">
        <f t="shared" si="25"/>
        <v>-110.20599999999996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36654.621999999996</v>
      </c>
      <c r="D65" s="74">
        <f>D66+D68+D70+D71+D72</f>
        <v>24657.227000000003</v>
      </c>
      <c r="E65" s="74">
        <f t="shared" ref="E65:S65" si="37">E66+E68+E70+E71+E72</f>
        <v>11997.395</v>
      </c>
      <c r="F65" s="74">
        <f t="shared" si="37"/>
        <v>11958.744000000001</v>
      </c>
      <c r="G65" s="74">
        <f t="shared" si="37"/>
        <v>17911.053999999996</v>
      </c>
      <c r="H65" s="74">
        <f t="shared" si="37"/>
        <v>23451.150859999998</v>
      </c>
      <c r="I65" s="74">
        <f t="shared" si="37"/>
        <v>15345.374259999999</v>
      </c>
      <c r="J65" s="74">
        <f t="shared" si="37"/>
        <v>8105.7766000000001</v>
      </c>
      <c r="K65" s="74">
        <f t="shared" si="37"/>
        <v>8076.0406000000003</v>
      </c>
      <c r="L65" s="74">
        <f t="shared" si="37"/>
        <v>10228.295409999999</v>
      </c>
      <c r="M65" s="74">
        <f t="shared" si="37"/>
        <v>9729.9740499999989</v>
      </c>
      <c r="N65" s="74">
        <f t="shared" si="37"/>
        <v>498.32136000000003</v>
      </c>
      <c r="O65" s="74">
        <f t="shared" si="37"/>
        <v>0</v>
      </c>
      <c r="P65" s="74">
        <f t="shared" si="37"/>
        <v>13222.855449999999</v>
      </c>
      <c r="Q65" s="74">
        <f t="shared" si="37"/>
        <v>5615.4002099999989</v>
      </c>
      <c r="R65" s="74">
        <f t="shared" si="37"/>
        <v>7607.4552400000002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5208.6710000000003</v>
      </c>
      <c r="H66" s="74">
        <f t="shared" si="39"/>
        <v>2838.5907499999998</v>
      </c>
      <c r="I66" s="74">
        <f t="shared" si="39"/>
        <v>2838.5907499999998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2838.5907499999998</v>
      </c>
      <c r="Q66" s="74">
        <f t="shared" ref="Q66:S67" si="40">I66-M66</f>
        <v>2838.5907499999998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5208.6710000000003</v>
      </c>
      <c r="H67" s="75">
        <f>I67+J67</f>
        <v>2838.5907499999998</v>
      </c>
      <c r="I67" s="75">
        <v>2838.5907499999998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2838.5907499999998</v>
      </c>
      <c r="Q67" s="75">
        <f t="shared" si="40"/>
        <v>2838.5907499999998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31318.113000000001</v>
      </c>
      <c r="D68" s="74">
        <v>19320.718000000001</v>
      </c>
      <c r="E68" s="74">
        <v>11997.395</v>
      </c>
      <c r="F68" s="74">
        <v>11958.744000000001</v>
      </c>
      <c r="G68" s="74">
        <v>12697.641</v>
      </c>
      <c r="H68" s="74">
        <f>I68+J68</f>
        <v>20612.560109999999</v>
      </c>
      <c r="I68" s="74">
        <v>12506.783509999999</v>
      </c>
      <c r="J68" s="74">
        <v>8105.7766000000001</v>
      </c>
      <c r="K68" s="74">
        <v>8076.0406000000003</v>
      </c>
      <c r="L68" s="74">
        <f>M68+N68</f>
        <v>10223.50908</v>
      </c>
      <c r="M68" s="74">
        <v>9725.1877199999999</v>
      </c>
      <c r="N68" s="74">
        <v>498.32136000000003</v>
      </c>
      <c r="O68" s="74">
        <v>0</v>
      </c>
      <c r="P68" s="74">
        <f>Q68+R68</f>
        <v>10389.051029999999</v>
      </c>
      <c r="Q68" s="74">
        <f t="shared" si="25"/>
        <v>2781.5957899999994</v>
      </c>
      <c r="R68" s="74">
        <f t="shared" si="25"/>
        <v>7607.4552400000002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4.742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4.742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649.654</v>
      </c>
      <c r="H73" s="74">
        <f t="shared" si="42"/>
        <v>714.29347000000007</v>
      </c>
      <c r="I73" s="74">
        <f t="shared" si="42"/>
        <v>649.29347000000007</v>
      </c>
      <c r="J73" s="74">
        <f t="shared" si="42"/>
        <v>65</v>
      </c>
      <c r="K73" s="74">
        <f t="shared" si="42"/>
        <v>0</v>
      </c>
      <c r="L73" s="74">
        <f t="shared" si="42"/>
        <v>1469.954</v>
      </c>
      <c r="M73" s="74">
        <f t="shared" si="42"/>
        <v>1320.954</v>
      </c>
      <c r="N73" s="74">
        <f t="shared" si="42"/>
        <v>149</v>
      </c>
      <c r="O73" s="74">
        <f t="shared" si="42"/>
        <v>149</v>
      </c>
      <c r="P73" s="74">
        <f>P74</f>
        <v>-755.66052999999988</v>
      </c>
      <c r="Q73" s="74">
        <f t="shared" si="25"/>
        <v>-671.66052999999988</v>
      </c>
      <c r="R73" s="74">
        <f t="shared" si="25"/>
        <v>-84</v>
      </c>
      <c r="S73" s="74">
        <f t="shared" si="25"/>
        <v>-149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649.654</v>
      </c>
      <c r="H74" s="75">
        <f t="shared" si="43"/>
        <v>714.29347000000007</v>
      </c>
      <c r="I74" s="75">
        <f t="shared" si="43"/>
        <v>649.29347000000007</v>
      </c>
      <c r="J74" s="75">
        <f t="shared" si="43"/>
        <v>65</v>
      </c>
      <c r="K74" s="75">
        <f t="shared" si="43"/>
        <v>0</v>
      </c>
      <c r="L74" s="75">
        <f t="shared" si="43"/>
        <v>1469.954</v>
      </c>
      <c r="M74" s="75">
        <f t="shared" si="43"/>
        <v>1320.954</v>
      </c>
      <c r="N74" s="75">
        <f t="shared" si="43"/>
        <v>149</v>
      </c>
      <c r="O74" s="75">
        <f t="shared" si="43"/>
        <v>149</v>
      </c>
      <c r="P74" s="75">
        <f>P75+P76</f>
        <v>-755.66052999999988</v>
      </c>
      <c r="Q74" s="75">
        <f t="shared" si="25"/>
        <v>-671.66052999999988</v>
      </c>
      <c r="R74" s="75">
        <f t="shared" si="25"/>
        <v>-84</v>
      </c>
      <c r="S74" s="75">
        <f t="shared" si="25"/>
        <v>-149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516.97199999999998</v>
      </c>
      <c r="H75" s="75">
        <f>I75+J75</f>
        <v>581.96947</v>
      </c>
      <c r="I75" s="75">
        <v>516.96947</v>
      </c>
      <c r="J75" s="75">
        <v>65</v>
      </c>
      <c r="K75" s="75">
        <v>0</v>
      </c>
      <c r="L75" s="75">
        <f>M75+N75</f>
        <v>1434.2809999999999</v>
      </c>
      <c r="M75" s="75">
        <v>1285.2809999999999</v>
      </c>
      <c r="N75" s="75">
        <v>149</v>
      </c>
      <c r="O75" s="75">
        <v>149</v>
      </c>
      <c r="P75" s="75">
        <f>Q75+R75</f>
        <v>-852.31152999999995</v>
      </c>
      <c r="Q75" s="75">
        <f t="shared" si="25"/>
        <v>-768.31152999999995</v>
      </c>
      <c r="R75" s="75">
        <f t="shared" si="25"/>
        <v>-84</v>
      </c>
      <c r="S75" s="75">
        <f t="shared" si="25"/>
        <v>-149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132.68199999999999</v>
      </c>
      <c r="H76" s="75">
        <f>I76+J76</f>
        <v>132.32400000000001</v>
      </c>
      <c r="I76" s="75">
        <v>132.32400000000001</v>
      </c>
      <c r="J76" s="75">
        <v>0</v>
      </c>
      <c r="K76" s="75">
        <v>0</v>
      </c>
      <c r="L76" s="75">
        <f>M76+N76</f>
        <v>35.673000000000002</v>
      </c>
      <c r="M76" s="75">
        <v>35.673000000000002</v>
      </c>
      <c r="N76" s="75">
        <v>0</v>
      </c>
      <c r="O76" s="75">
        <v>0</v>
      </c>
      <c r="P76" s="75">
        <f>Q76+R76</f>
        <v>96.65100000000001</v>
      </c>
      <c r="Q76" s="75">
        <f t="shared" si="25"/>
        <v>96.65100000000001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161.30000000000001</v>
      </c>
      <c r="H77" s="74">
        <f t="shared" si="44"/>
        <v>142.03782000000001</v>
      </c>
      <c r="I77" s="74">
        <f t="shared" si="44"/>
        <v>142.03782000000001</v>
      </c>
      <c r="J77" s="74">
        <f t="shared" si="44"/>
        <v>0</v>
      </c>
      <c r="K77" s="74">
        <f t="shared" si="44"/>
        <v>0</v>
      </c>
      <c r="L77" s="74">
        <f t="shared" si="44"/>
        <v>12.7944</v>
      </c>
      <c r="M77" s="74">
        <f t="shared" si="44"/>
        <v>12.7944</v>
      </c>
      <c r="N77" s="74">
        <f t="shared" si="44"/>
        <v>0</v>
      </c>
      <c r="O77" s="74">
        <f t="shared" si="44"/>
        <v>0</v>
      </c>
      <c r="P77" s="74">
        <f>P78+P80</f>
        <v>129.24342000000001</v>
      </c>
      <c r="Q77" s="74">
        <f t="shared" si="25"/>
        <v>129.24342000000001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161.30000000000001</v>
      </c>
      <c r="H78" s="75">
        <f t="shared" si="45"/>
        <v>142.03782000000001</v>
      </c>
      <c r="I78" s="75">
        <f t="shared" si="45"/>
        <v>142.03782000000001</v>
      </c>
      <c r="J78" s="75">
        <f t="shared" si="45"/>
        <v>0</v>
      </c>
      <c r="K78" s="75">
        <f t="shared" si="45"/>
        <v>0</v>
      </c>
      <c r="L78" s="75">
        <f t="shared" si="45"/>
        <v>12.7944</v>
      </c>
      <c r="M78" s="75">
        <f t="shared" si="45"/>
        <v>12.7944</v>
      </c>
      <c r="N78" s="75">
        <f t="shared" si="45"/>
        <v>0</v>
      </c>
      <c r="O78" s="75">
        <f t="shared" si="45"/>
        <v>0</v>
      </c>
      <c r="P78" s="75">
        <f>P79</f>
        <v>129.24342000000001</v>
      </c>
      <c r="Q78" s="75">
        <f t="shared" si="25"/>
        <v>129.24342000000001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161.30000000000001</v>
      </c>
      <c r="H79" s="75">
        <f>I79+J79</f>
        <v>142.03782000000001</v>
      </c>
      <c r="I79" s="75">
        <v>142.03782000000001</v>
      </c>
      <c r="J79" s="75">
        <v>0</v>
      </c>
      <c r="K79" s="75">
        <v>0</v>
      </c>
      <c r="L79" s="75">
        <f>M79+N79</f>
        <v>12.7944</v>
      </c>
      <c r="M79" s="75">
        <v>12.7944</v>
      </c>
      <c r="N79" s="75">
        <v>0</v>
      </c>
      <c r="O79" s="75">
        <v>0</v>
      </c>
      <c r="P79" s="75">
        <f>Q79+R79</f>
        <v>129.24342000000001</v>
      </c>
      <c r="Q79" s="75">
        <f t="shared" si="25"/>
        <v>129.24342000000001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5" t="s">
        <v>122</v>
      </c>
      <c r="B82" s="106"/>
      <c r="C82" s="77">
        <f t="shared" si="23"/>
        <v>211596.6925</v>
      </c>
      <c r="D82" s="78">
        <f>D44+D46+D59+D62+D65+D73+D77</f>
        <v>153165.95799999998</v>
      </c>
      <c r="E82" s="78">
        <f>E44+E46+E59+E62+E65+E73+E77</f>
        <v>58430.734500000006</v>
      </c>
      <c r="F82" s="78">
        <f t="shared" ref="F82:G82" si="47">F44+F46+F59+F62+F65+F73+F77</f>
        <v>57174.576820000002</v>
      </c>
      <c r="G82" s="78">
        <f t="shared" si="47"/>
        <v>106906.20499999999</v>
      </c>
      <c r="H82" s="78">
        <f>H44+H46+H59+H62+H65+H73+H77</f>
        <v>115453.81053999999</v>
      </c>
      <c r="I82" s="78">
        <f>I44+I46+I59+I62+I65+I73+I77</f>
        <v>101242.33144999998</v>
      </c>
      <c r="J82" s="78">
        <f t="shared" ref="J82:O82" si="48">J44+J46+J59+J62+J65+J73+J77</f>
        <v>14211.479090000001</v>
      </c>
      <c r="K82" s="78">
        <f t="shared" si="48"/>
        <v>13085.78637</v>
      </c>
      <c r="L82" s="78">
        <f t="shared" si="48"/>
        <v>83695.605989999996</v>
      </c>
      <c r="M82" s="78">
        <f t="shared" si="48"/>
        <v>81730.418839999998</v>
      </c>
      <c r="N82" s="78">
        <f t="shared" si="48"/>
        <v>1965.1871499999997</v>
      </c>
      <c r="O82" s="78">
        <f t="shared" si="48"/>
        <v>149</v>
      </c>
      <c r="P82" s="78">
        <f>P44+P46+P59+P62+P65+P73+P77</f>
        <v>31758.204549999995</v>
      </c>
      <c r="Q82" s="78">
        <f t="shared" si="25"/>
        <v>19511.912609999985</v>
      </c>
      <c r="R82" s="78">
        <f t="shared" si="25"/>
        <v>12246.291940000001</v>
      </c>
      <c r="S82" s="78">
        <f t="shared" si="25"/>
        <v>12936.78637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190</v>
      </c>
    </row>
    <row r="95" spans="1:20" x14ac:dyDescent="0.3">
      <c r="B95" s="61" t="s">
        <v>140</v>
      </c>
    </row>
  </sheetData>
  <mergeCells count="32">
    <mergeCell ref="S5:S8"/>
    <mergeCell ref="A10:C10"/>
    <mergeCell ref="A37:B37"/>
    <mergeCell ref="A42:B42"/>
    <mergeCell ref="B43:C43"/>
    <mergeCell ref="A82:B82"/>
    <mergeCell ref="K5:K8"/>
    <mergeCell ref="M5:M8"/>
    <mergeCell ref="N5:N8"/>
    <mergeCell ref="O5:O8"/>
    <mergeCell ref="Q5:Q8"/>
    <mergeCell ref="R5:R8"/>
    <mergeCell ref="I4:K4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</mergeCells>
  <pageMargins left="0.39370078740157483" right="0.27559055118110237" top="0.45" bottom="0.27559055118110237" header="0.36" footer="0.23622047244094491"/>
  <pageSetup paperSize="9" scale="48" fitToHeight="5" orientation="landscape" r:id="rId1"/>
  <headerFooter differentFirst="1">
    <oddHeader>&amp;C&amp;12&amp;P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53" activePane="bottomLeft" state="frozen"/>
      <selection activeCell="A6" sqref="A6"/>
      <selection pane="bottomLeft" activeCell="A55" sqref="A5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180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2" t="s">
        <v>150</v>
      </c>
      <c r="S3" s="112"/>
    </row>
    <row r="4" spans="1:19" ht="32.4" customHeight="1" x14ac:dyDescent="0.3">
      <c r="A4" s="107" t="s">
        <v>123</v>
      </c>
      <c r="B4" s="107" t="s">
        <v>124</v>
      </c>
      <c r="C4" s="113" t="s">
        <v>181</v>
      </c>
      <c r="D4" s="108" t="s">
        <v>2</v>
      </c>
      <c r="E4" s="108"/>
      <c r="F4" s="108"/>
      <c r="G4" s="114" t="s">
        <v>182</v>
      </c>
      <c r="H4" s="109" t="s">
        <v>183</v>
      </c>
      <c r="I4" s="107" t="s">
        <v>2</v>
      </c>
      <c r="J4" s="107"/>
      <c r="K4" s="107"/>
      <c r="L4" s="109" t="s">
        <v>184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91">
        <v>1</v>
      </c>
      <c r="C9" s="94">
        <v>2</v>
      </c>
      <c r="D9" s="91">
        <v>3</v>
      </c>
      <c r="E9" s="92">
        <v>4</v>
      </c>
      <c r="F9" s="92">
        <v>5</v>
      </c>
      <c r="G9" s="92">
        <v>6</v>
      </c>
      <c r="H9" s="91">
        <v>7</v>
      </c>
      <c r="I9" s="91">
        <v>8</v>
      </c>
      <c r="J9" s="92">
        <v>9</v>
      </c>
      <c r="K9" s="92">
        <v>10</v>
      </c>
      <c r="L9" s="2">
        <v>11</v>
      </c>
      <c r="M9" s="91">
        <v>12</v>
      </c>
      <c r="N9" s="92">
        <v>13</v>
      </c>
      <c r="O9" s="92">
        <v>14</v>
      </c>
      <c r="P9" s="93" t="s">
        <v>9</v>
      </c>
      <c r="Q9" s="91" t="s">
        <v>10</v>
      </c>
      <c r="R9" s="92" t="s">
        <v>11</v>
      </c>
      <c r="S9" s="92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46594.7</v>
      </c>
      <c r="H11" s="67">
        <f t="shared" si="0"/>
        <v>48129.010599999994</v>
      </c>
      <c r="I11" s="67">
        <f t="shared" si="0"/>
        <v>48129.010599999994</v>
      </c>
      <c r="J11" s="67">
        <f t="shared" si="0"/>
        <v>0</v>
      </c>
      <c r="K11" s="67">
        <f t="shared" si="0"/>
        <v>0</v>
      </c>
      <c r="L11" s="67">
        <f t="shared" si="0"/>
        <v>45006.872730000003</v>
      </c>
      <c r="M11" s="67">
        <f t="shared" si="0"/>
        <v>45006.872730000003</v>
      </c>
      <c r="N11" s="67">
        <f t="shared" si="0"/>
        <v>0</v>
      </c>
      <c r="O11" s="67">
        <f t="shared" si="0"/>
        <v>0</v>
      </c>
      <c r="P11" s="67">
        <f t="shared" si="0"/>
        <v>3122.1378699999991</v>
      </c>
      <c r="Q11" s="67">
        <f t="shared" si="0"/>
        <v>3122.1378699999991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46594.7</v>
      </c>
      <c r="H13" s="67">
        <f t="shared" si="1"/>
        <v>48129.010599999994</v>
      </c>
      <c r="I13" s="67">
        <f t="shared" si="1"/>
        <v>48129.010599999994</v>
      </c>
      <c r="J13" s="67">
        <f t="shared" si="1"/>
        <v>0</v>
      </c>
      <c r="K13" s="67">
        <f t="shared" si="1"/>
        <v>0</v>
      </c>
      <c r="L13" s="67">
        <f t="shared" si="1"/>
        <v>45006.872730000003</v>
      </c>
      <c r="M13" s="67">
        <f t="shared" si="1"/>
        <v>45006.872730000003</v>
      </c>
      <c r="N13" s="67">
        <f t="shared" si="1"/>
        <v>0</v>
      </c>
      <c r="O13" s="67">
        <f t="shared" si="1"/>
        <v>0</v>
      </c>
      <c r="P13" s="67">
        <f t="shared" si="1"/>
        <v>3122.1378699999991</v>
      </c>
      <c r="Q13" s="67">
        <f t="shared" si="1"/>
        <v>3122.1378699999991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27638.9</v>
      </c>
      <c r="H14" s="67">
        <f t="shared" si="2"/>
        <v>27695.40727</v>
      </c>
      <c r="I14" s="67">
        <f t="shared" si="2"/>
        <v>27695.40727</v>
      </c>
      <c r="J14" s="67">
        <f t="shared" si="2"/>
        <v>0</v>
      </c>
      <c r="K14" s="67">
        <f t="shared" si="2"/>
        <v>0</v>
      </c>
      <c r="L14" s="67">
        <f t="shared" si="2"/>
        <v>24309.80199</v>
      </c>
      <c r="M14" s="67">
        <f t="shared" si="2"/>
        <v>24309.80199</v>
      </c>
      <c r="N14" s="67">
        <f t="shared" si="2"/>
        <v>0</v>
      </c>
      <c r="O14" s="67">
        <f t="shared" si="2"/>
        <v>0</v>
      </c>
      <c r="P14" s="67">
        <f t="shared" si="2"/>
        <v>3385.6052799999998</v>
      </c>
      <c r="Q14" s="67">
        <f t="shared" si="2"/>
        <v>3385.6052799999998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24.2</v>
      </c>
      <c r="H15" s="68">
        <f>I15</f>
        <v>17.1526</v>
      </c>
      <c r="I15" s="68">
        <v>17.1526</v>
      </c>
      <c r="J15" s="68">
        <v>0</v>
      </c>
      <c r="K15" s="68">
        <v>0</v>
      </c>
      <c r="L15" s="68">
        <f>M15+N15</f>
        <v>30.021360000000001</v>
      </c>
      <c r="M15" s="68">
        <v>30.021360000000001</v>
      </c>
      <c r="N15" s="68">
        <v>0</v>
      </c>
      <c r="O15" s="68">
        <v>0</v>
      </c>
      <c r="P15" s="68">
        <f>H15-L15</f>
        <v>-12.868760000000002</v>
      </c>
      <c r="Q15" s="68">
        <f>I15-M15</f>
        <v>-12.868760000000002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639.79999999999995</v>
      </c>
      <c r="H16" s="68">
        <f>I16</f>
        <v>1004.3371</v>
      </c>
      <c r="I16" s="68">
        <v>1004.3371</v>
      </c>
      <c r="J16" s="68">
        <v>0</v>
      </c>
      <c r="K16" s="68">
        <v>0</v>
      </c>
      <c r="L16" s="68">
        <f t="shared" ref="L16:L18" si="4">M16+N16</f>
        <v>642.53932999999995</v>
      </c>
      <c r="M16" s="68">
        <v>642.53932999999995</v>
      </c>
      <c r="N16" s="68">
        <v>0</v>
      </c>
      <c r="O16" s="68">
        <v>0</v>
      </c>
      <c r="P16" s="68">
        <f t="shared" ref="P16:S18" si="5">H16-L16</f>
        <v>361.79777000000001</v>
      </c>
      <c r="Q16" s="68">
        <f t="shared" si="5"/>
        <v>361.79777000000001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6272.7</v>
      </c>
      <c r="H17" s="68">
        <f t="shared" ref="H17:H18" si="6">I17</f>
        <v>6602.1180299999996</v>
      </c>
      <c r="I17" s="68">
        <v>6602.1180299999996</v>
      </c>
      <c r="J17" s="68">
        <v>0</v>
      </c>
      <c r="K17" s="68">
        <v>0</v>
      </c>
      <c r="L17" s="68">
        <f t="shared" si="4"/>
        <v>7001.5849099999996</v>
      </c>
      <c r="M17" s="68">
        <v>7001.5849099999996</v>
      </c>
      <c r="N17" s="68">
        <v>0</v>
      </c>
      <c r="O17" s="68">
        <v>0</v>
      </c>
      <c r="P17" s="68">
        <f t="shared" si="5"/>
        <v>-399.46687999999995</v>
      </c>
      <c r="Q17" s="68">
        <f t="shared" si="5"/>
        <v>-399.46687999999995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20702.2</v>
      </c>
      <c r="H18" s="68">
        <f t="shared" si="6"/>
        <v>20071.79954</v>
      </c>
      <c r="I18" s="68">
        <v>20071.79954</v>
      </c>
      <c r="J18" s="68">
        <v>0</v>
      </c>
      <c r="K18" s="68">
        <v>0</v>
      </c>
      <c r="L18" s="68">
        <f t="shared" si="4"/>
        <v>16635.65639</v>
      </c>
      <c r="M18" s="68">
        <v>16635.65639</v>
      </c>
      <c r="N18" s="68">
        <v>0</v>
      </c>
      <c r="O18" s="68">
        <v>0</v>
      </c>
      <c r="P18" s="68">
        <f t="shared" si="5"/>
        <v>3436.1431499999999</v>
      </c>
      <c r="Q18" s="68">
        <f t="shared" si="5"/>
        <v>3436.1431499999999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18955.8</v>
      </c>
      <c r="H19" s="67">
        <f t="shared" si="7"/>
        <v>20433.603329999998</v>
      </c>
      <c r="I19" s="67">
        <f t="shared" si="7"/>
        <v>20433.603329999998</v>
      </c>
      <c r="J19" s="67">
        <f t="shared" si="7"/>
        <v>0</v>
      </c>
      <c r="K19" s="67">
        <f t="shared" si="7"/>
        <v>0</v>
      </c>
      <c r="L19" s="67">
        <f t="shared" si="7"/>
        <v>20697.070739999999</v>
      </c>
      <c r="M19" s="67">
        <f t="shared" si="7"/>
        <v>20697.070739999999</v>
      </c>
      <c r="N19" s="67">
        <f t="shared" si="7"/>
        <v>0</v>
      </c>
      <c r="O19" s="67">
        <f t="shared" si="7"/>
        <v>0</v>
      </c>
      <c r="P19" s="67">
        <f t="shared" si="7"/>
        <v>-263.46741000000065</v>
      </c>
      <c r="Q19" s="67">
        <f t="shared" si="7"/>
        <v>-263.46741000000065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2248.8000000000002</v>
      </c>
      <c r="H20" s="68">
        <f>I20</f>
        <v>2477.30881</v>
      </c>
      <c r="I20" s="68">
        <v>2477.30881</v>
      </c>
      <c r="J20" s="68">
        <v>0</v>
      </c>
      <c r="K20" s="68">
        <v>0</v>
      </c>
      <c r="L20" s="68">
        <f>M20+N20</f>
        <v>2349.4324900000001</v>
      </c>
      <c r="M20" s="68">
        <v>2349.4324900000001</v>
      </c>
      <c r="N20" s="68">
        <v>0</v>
      </c>
      <c r="O20" s="68">
        <v>0</v>
      </c>
      <c r="P20" s="68">
        <f t="shared" ref="P20:S21" si="8">H20-L20</f>
        <v>127.87631999999985</v>
      </c>
      <c r="Q20" s="68">
        <f t="shared" si="8"/>
        <v>127.87631999999985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16707</v>
      </c>
      <c r="H21" s="68">
        <f>I21</f>
        <v>17956.294519999999</v>
      </c>
      <c r="I21" s="68">
        <v>17956.294519999999</v>
      </c>
      <c r="J21" s="68">
        <v>0</v>
      </c>
      <c r="K21" s="68">
        <v>0</v>
      </c>
      <c r="L21" s="68">
        <f>M21+N21</f>
        <v>18347.63825</v>
      </c>
      <c r="M21" s="68">
        <v>18347.63825</v>
      </c>
      <c r="N21" s="68">
        <v>0</v>
      </c>
      <c r="O21" s="68">
        <v>0</v>
      </c>
      <c r="P21" s="68">
        <f t="shared" si="8"/>
        <v>-391.34373000000051</v>
      </c>
      <c r="Q21" s="68">
        <f t="shared" si="8"/>
        <v>-391.34373000000051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445.8</v>
      </c>
      <c r="H25" s="67">
        <f>I25+J25</f>
        <v>1680.4479499999998</v>
      </c>
      <c r="I25" s="67">
        <f>I26+I29+I31</f>
        <v>655.77958999999987</v>
      </c>
      <c r="J25" s="67">
        <f>J26+J29+J31</f>
        <v>1024.6683599999999</v>
      </c>
      <c r="K25" s="67">
        <f t="shared" si="11"/>
        <v>0</v>
      </c>
      <c r="L25" s="67">
        <f>M25+N25</f>
        <v>2274.15643</v>
      </c>
      <c r="M25" s="67">
        <f>M26+M29+M31</f>
        <v>544.21399999999994</v>
      </c>
      <c r="N25" s="67">
        <f t="shared" ref="N25:S25" si="12">N26+N29+N31</f>
        <v>1729.9424300000001</v>
      </c>
      <c r="O25" s="67">
        <f t="shared" si="12"/>
        <v>0</v>
      </c>
      <c r="P25" s="67">
        <f>Q25+R25</f>
        <v>-593.70848000000012</v>
      </c>
      <c r="Q25" s="67">
        <f>I25-M25</f>
        <v>111.56558999999993</v>
      </c>
      <c r="R25" s="67">
        <f t="shared" si="12"/>
        <v>-705.27407000000005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440</v>
      </c>
      <c r="H26" s="68">
        <f t="shared" si="13"/>
        <v>583.24880999999993</v>
      </c>
      <c r="I26" s="68">
        <f t="shared" si="13"/>
        <v>583.24880999999993</v>
      </c>
      <c r="J26" s="68">
        <f t="shared" si="13"/>
        <v>0</v>
      </c>
      <c r="K26" s="68">
        <f t="shared" si="13"/>
        <v>0</v>
      </c>
      <c r="L26" s="68">
        <f t="shared" si="13"/>
        <v>536.08799999999997</v>
      </c>
      <c r="M26" s="68">
        <f t="shared" si="13"/>
        <v>536.08799999999997</v>
      </c>
      <c r="N26" s="68">
        <f t="shared" si="13"/>
        <v>0</v>
      </c>
      <c r="O26" s="68">
        <f t="shared" si="13"/>
        <v>0</v>
      </c>
      <c r="P26" s="68">
        <f>H26-L26</f>
        <v>47.160809999999969</v>
      </c>
      <c r="Q26" s="68">
        <f>I26-M26</f>
        <v>47.160809999999969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220</v>
      </c>
      <c r="H27" s="68">
        <f>I27</f>
        <v>381.72080999999997</v>
      </c>
      <c r="I27" s="68">
        <v>381.72080999999997</v>
      </c>
      <c r="J27" s="68">
        <v>0</v>
      </c>
      <c r="K27" s="68">
        <v>0</v>
      </c>
      <c r="L27" s="68">
        <f>M27+N27</f>
        <v>213.30600000000001</v>
      </c>
      <c r="M27" s="68">
        <v>213.30600000000001</v>
      </c>
      <c r="N27" s="68">
        <v>0</v>
      </c>
      <c r="O27" s="68">
        <v>0</v>
      </c>
      <c r="P27" s="68">
        <f>H27-L27</f>
        <v>168.41480999999996</v>
      </c>
      <c r="Q27" s="68">
        <f>I27-M27</f>
        <v>168.41480999999996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220</v>
      </c>
      <c r="H28" s="68">
        <f>I28</f>
        <v>201.52799999999999</v>
      </c>
      <c r="I28" s="68">
        <v>201.52799999999999</v>
      </c>
      <c r="J28" s="68">
        <v>0</v>
      </c>
      <c r="K28" s="68">
        <v>0</v>
      </c>
      <c r="L28" s="68">
        <f>M28+N28</f>
        <v>322.78199999999998</v>
      </c>
      <c r="M28" s="68">
        <v>322.78199999999998</v>
      </c>
      <c r="N28" s="68">
        <v>0</v>
      </c>
      <c r="O28" s="68">
        <v>0</v>
      </c>
      <c r="P28" s="68">
        <f>H28-L28</f>
        <v>-121.25399999999999</v>
      </c>
      <c r="Q28" s="68">
        <f>I28-M28</f>
        <v>-121.25399999999999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5.8</v>
      </c>
      <c r="H29" s="68">
        <f t="shared" si="14"/>
        <v>72.530779999999993</v>
      </c>
      <c r="I29" s="68">
        <f t="shared" si="14"/>
        <v>72.530779999999993</v>
      </c>
      <c r="J29" s="68">
        <f t="shared" si="14"/>
        <v>0</v>
      </c>
      <c r="K29" s="68">
        <f t="shared" si="14"/>
        <v>0</v>
      </c>
      <c r="L29" s="68">
        <f t="shared" si="14"/>
        <v>8.1259999999999994</v>
      </c>
      <c r="M29" s="68">
        <f t="shared" si="14"/>
        <v>8.1259999999999994</v>
      </c>
      <c r="N29" s="68">
        <f t="shared" si="14"/>
        <v>0</v>
      </c>
      <c r="O29" s="68">
        <f t="shared" si="14"/>
        <v>0</v>
      </c>
      <c r="P29" s="68">
        <f t="shared" si="14"/>
        <v>64.404779999999988</v>
      </c>
      <c r="Q29" s="68">
        <f t="shared" si="14"/>
        <v>64.404779999999988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5.8</v>
      </c>
      <c r="H30" s="68">
        <f>I30</f>
        <v>72.530779999999993</v>
      </c>
      <c r="I30" s="68">
        <v>72.530779999999993</v>
      </c>
      <c r="J30" s="68">
        <v>0</v>
      </c>
      <c r="K30" s="68">
        <v>0</v>
      </c>
      <c r="L30" s="68">
        <f>M30+N30</f>
        <v>8.1259999999999994</v>
      </c>
      <c r="M30" s="68">
        <v>8.1259999999999994</v>
      </c>
      <c r="N30" s="68">
        <v>0</v>
      </c>
      <c r="O30" s="68">
        <v>0</v>
      </c>
      <c r="P30" s="68">
        <f>H30-L30</f>
        <v>64.404779999999988</v>
      </c>
      <c r="Q30" s="68">
        <f>I30-M30</f>
        <v>64.404779999999988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1024.6683599999999</v>
      </c>
      <c r="I31" s="67">
        <f t="shared" si="15"/>
        <v>0</v>
      </c>
      <c r="J31" s="67">
        <f t="shared" si="15"/>
        <v>1024.6683599999999</v>
      </c>
      <c r="K31" s="67">
        <f t="shared" si="15"/>
        <v>0</v>
      </c>
      <c r="L31" s="67">
        <f t="shared" si="15"/>
        <v>1729.9424300000001</v>
      </c>
      <c r="M31" s="67">
        <f t="shared" si="15"/>
        <v>0</v>
      </c>
      <c r="N31" s="67">
        <f t="shared" si="15"/>
        <v>1729.9424300000001</v>
      </c>
      <c r="O31" s="67">
        <f t="shared" si="15"/>
        <v>0</v>
      </c>
      <c r="P31" s="67">
        <f t="shared" si="15"/>
        <v>-705.27407000000005</v>
      </c>
      <c r="Q31" s="67">
        <f t="shared" si="15"/>
        <v>0</v>
      </c>
      <c r="R31" s="67">
        <f t="shared" si="15"/>
        <v>-705.27407000000005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788.10167999999999</v>
      </c>
      <c r="I32" s="68">
        <v>0</v>
      </c>
      <c r="J32" s="68">
        <v>788.10167999999999</v>
      </c>
      <c r="K32" s="68">
        <v>0</v>
      </c>
      <c r="L32" s="68">
        <f>M32+N32</f>
        <v>776.02796000000001</v>
      </c>
      <c r="M32" s="68">
        <v>0</v>
      </c>
      <c r="N32" s="68">
        <v>776.02796000000001</v>
      </c>
      <c r="O32" s="68">
        <v>0</v>
      </c>
      <c r="P32" s="68">
        <f>Q32+R32</f>
        <v>12.07371999999998</v>
      </c>
      <c r="Q32" s="68">
        <f t="shared" ref="Q32:S33" si="16">I32-M32</f>
        <v>0</v>
      </c>
      <c r="R32" s="68">
        <f t="shared" si="16"/>
        <v>12.07371999999998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953.91447000000005</v>
      </c>
      <c r="M33" s="68">
        <v>0</v>
      </c>
      <c r="N33" s="68">
        <v>953.91447000000005</v>
      </c>
      <c r="O33" s="68">
        <v>0</v>
      </c>
      <c r="P33" s="68">
        <f>Q33+R33</f>
        <v>-717.34779000000003</v>
      </c>
      <c r="Q33" s="68">
        <f t="shared" si="16"/>
        <v>0</v>
      </c>
      <c r="R33" s="68">
        <f t="shared" si="16"/>
        <v>-717.34779000000003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1" t="s">
        <v>65</v>
      </c>
      <c r="B37" s="101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47040.5</v>
      </c>
      <c r="H37" s="67">
        <f>I37+J37</f>
        <v>49809.458549999996</v>
      </c>
      <c r="I37" s="67">
        <f>I11+I25+I34</f>
        <v>48784.790189999992</v>
      </c>
      <c r="J37" s="67">
        <f>J11+J25</f>
        <v>1024.6683599999999</v>
      </c>
      <c r="K37" s="67">
        <f t="shared" ref="K37:S37" si="19">K11+K25+K34</f>
        <v>0</v>
      </c>
      <c r="L37" s="67">
        <f t="shared" si="19"/>
        <v>47281.029160000006</v>
      </c>
      <c r="M37" s="67">
        <f t="shared" si="19"/>
        <v>45551.086730000003</v>
      </c>
      <c r="N37" s="67">
        <f t="shared" si="19"/>
        <v>1729.9424300000001</v>
      </c>
      <c r="O37" s="67">
        <f t="shared" si="19"/>
        <v>0</v>
      </c>
      <c r="P37" s="67">
        <f t="shared" si="19"/>
        <v>2528.4293899999989</v>
      </c>
      <c r="Q37" s="67">
        <f t="shared" si="19"/>
        <v>3233.7034599999988</v>
      </c>
      <c r="R37" s="67">
        <f t="shared" si="19"/>
        <v>-705.27407000000005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59205.917820000002</v>
      </c>
      <c r="H38" s="67">
        <f t="shared" si="20"/>
        <v>54915.277500000004</v>
      </c>
      <c r="I38" s="67">
        <f t="shared" si="20"/>
        <v>54915.277500000004</v>
      </c>
      <c r="J38" s="67">
        <f t="shared" si="20"/>
        <v>0</v>
      </c>
      <c r="K38" s="67">
        <f t="shared" si="20"/>
        <v>0</v>
      </c>
      <c r="L38" s="67">
        <f t="shared" si="20"/>
        <v>35087.01</v>
      </c>
      <c r="M38" s="67">
        <f t="shared" si="20"/>
        <v>35087.01</v>
      </c>
      <c r="N38" s="67">
        <f t="shared" si="20"/>
        <v>0</v>
      </c>
      <c r="O38" s="67">
        <f t="shared" si="20"/>
        <v>0</v>
      </c>
      <c r="P38" s="67">
        <f t="shared" si="20"/>
        <v>18763.096819999999</v>
      </c>
      <c r="Q38" s="67">
        <f t="shared" si="20"/>
        <v>18763.096819999999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49686.3</v>
      </c>
      <c r="H39" s="68">
        <f>I39</f>
        <v>49686.3</v>
      </c>
      <c r="I39" s="68">
        <v>49686.3</v>
      </c>
      <c r="J39" s="68">
        <v>0</v>
      </c>
      <c r="K39" s="68">
        <v>0</v>
      </c>
      <c r="L39" s="68">
        <f>M39+N39</f>
        <v>35087.01</v>
      </c>
      <c r="M39" s="68">
        <v>35087.01</v>
      </c>
      <c r="N39" s="68">
        <v>0</v>
      </c>
      <c r="O39" s="68">
        <v>0</v>
      </c>
      <c r="P39" s="68">
        <f>H39-L39</f>
        <v>14599.29</v>
      </c>
      <c r="Q39" s="68">
        <f>I39-M39</f>
        <v>14599.29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5355.8109999999997</v>
      </c>
      <c r="H40" s="68">
        <f>I40+J40</f>
        <v>1065.1706799999999</v>
      </c>
      <c r="I40" s="68">
        <v>1065.1706799999999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/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02" t="s">
        <v>116</v>
      </c>
      <c r="B42" s="102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106246.41782</v>
      </c>
      <c r="H42" s="69">
        <f t="shared" si="21"/>
        <v>104724.73605000001</v>
      </c>
      <c r="I42" s="69">
        <f t="shared" si="21"/>
        <v>103700.06769</v>
      </c>
      <c r="J42" s="69">
        <f t="shared" si="21"/>
        <v>1024.6683599999999</v>
      </c>
      <c r="K42" s="69">
        <f t="shared" si="21"/>
        <v>0</v>
      </c>
      <c r="L42" s="69">
        <f t="shared" si="21"/>
        <v>82368.039160000015</v>
      </c>
      <c r="M42" s="69">
        <f t="shared" si="21"/>
        <v>80638.096730000005</v>
      </c>
      <c r="N42" s="69">
        <f t="shared" si="21"/>
        <v>1729.9424300000001</v>
      </c>
      <c r="O42" s="69">
        <f t="shared" si="21"/>
        <v>0</v>
      </c>
      <c r="P42" s="69">
        <f t="shared" si="21"/>
        <v>21291.526209999996</v>
      </c>
      <c r="Q42" s="69">
        <f t="shared" si="21"/>
        <v>21996.800279999996</v>
      </c>
      <c r="R42" s="69">
        <f t="shared" si="21"/>
        <v>-705.27407000000005</v>
      </c>
      <c r="S42" s="69">
        <f t="shared" si="21"/>
        <v>0</v>
      </c>
    </row>
    <row r="43" spans="1:20" ht="30" customHeight="1" x14ac:dyDescent="0.3">
      <c r="A43" s="13"/>
      <c r="B43" s="103" t="s">
        <v>115</v>
      </c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121503.417</v>
      </c>
      <c r="D44" s="74">
        <f>D45</f>
        <v>82134</v>
      </c>
      <c r="E44" s="74">
        <f t="shared" ref="E44:S44" si="22">E45</f>
        <v>39369.417000000001</v>
      </c>
      <c r="F44" s="74">
        <f t="shared" si="22"/>
        <v>39368.476999999999</v>
      </c>
      <c r="G44" s="74">
        <f t="shared" si="22"/>
        <v>52635.245999999999</v>
      </c>
      <c r="H44" s="74">
        <f t="shared" si="22"/>
        <v>51794.86492</v>
      </c>
      <c r="I44" s="74">
        <f t="shared" si="22"/>
        <v>51098.924919999998</v>
      </c>
      <c r="J44" s="74">
        <f t="shared" si="22"/>
        <v>695.94</v>
      </c>
      <c r="K44" s="74">
        <f t="shared" si="22"/>
        <v>695</v>
      </c>
      <c r="L44" s="74">
        <f t="shared" si="22"/>
        <v>38425.006690000002</v>
      </c>
      <c r="M44" s="74">
        <f t="shared" si="22"/>
        <v>38415.620710000003</v>
      </c>
      <c r="N44" s="74">
        <f t="shared" si="22"/>
        <v>9.38598</v>
      </c>
      <c r="O44" s="74">
        <f t="shared" si="22"/>
        <v>0</v>
      </c>
      <c r="P44" s="74">
        <f t="shared" si="22"/>
        <v>13369.858229999994</v>
      </c>
      <c r="Q44" s="74">
        <f t="shared" si="22"/>
        <v>12683.304209999995</v>
      </c>
      <c r="R44" s="74">
        <f t="shared" si="22"/>
        <v>686.55402000000004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121503.417</v>
      </c>
      <c r="D45" s="75">
        <v>82134</v>
      </c>
      <c r="E45" s="75">
        <v>39369.417000000001</v>
      </c>
      <c r="F45" s="75">
        <v>39368.476999999999</v>
      </c>
      <c r="G45" s="75">
        <v>52635.245999999999</v>
      </c>
      <c r="H45" s="75">
        <f>I45+J45</f>
        <v>51794.86492</v>
      </c>
      <c r="I45" s="75">
        <v>51098.924919999998</v>
      </c>
      <c r="J45" s="75">
        <v>695.94</v>
      </c>
      <c r="K45" s="75">
        <v>695</v>
      </c>
      <c r="L45" s="75">
        <f>M45+N45</f>
        <v>38425.006690000002</v>
      </c>
      <c r="M45" s="75">
        <v>38415.620710000003</v>
      </c>
      <c r="N45" s="75">
        <v>9.38598</v>
      </c>
      <c r="O45" s="75">
        <v>0</v>
      </c>
      <c r="P45" s="75">
        <f>Q45+R45</f>
        <v>13369.858229999994</v>
      </c>
      <c r="Q45" s="75">
        <f>I45-M45</f>
        <v>12683.304209999995</v>
      </c>
      <c r="R45" s="75">
        <f>J45-N45</f>
        <v>686.55402000000004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24671.080999999998</v>
      </c>
      <c r="H46" s="74">
        <f t="shared" si="24"/>
        <v>29961.602620000001</v>
      </c>
      <c r="I46" s="74">
        <f t="shared" si="24"/>
        <v>24670.808529999995</v>
      </c>
      <c r="J46" s="74">
        <f t="shared" si="24"/>
        <v>5290.7940899999994</v>
      </c>
      <c r="K46" s="74">
        <f t="shared" si="24"/>
        <v>4363.8058199999996</v>
      </c>
      <c r="L46" s="74">
        <f t="shared" si="24"/>
        <v>24815.726190000001</v>
      </c>
      <c r="M46" s="74">
        <f t="shared" si="24"/>
        <v>23629.821010000003</v>
      </c>
      <c r="N46" s="74">
        <f t="shared" si="24"/>
        <v>1185.9051800000002</v>
      </c>
      <c r="O46" s="74">
        <f t="shared" si="24"/>
        <v>0</v>
      </c>
      <c r="P46" s="74">
        <f t="shared" si="24"/>
        <v>5145.8764299999966</v>
      </c>
      <c r="Q46" s="74">
        <f t="shared" ref="Q46:S82" si="25">I46-M46</f>
        <v>1040.9875199999915</v>
      </c>
      <c r="R46" s="74">
        <f t="shared" si="25"/>
        <v>4104.8889099999997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24090.466</v>
      </c>
      <c r="H47" s="74">
        <f t="shared" si="26"/>
        <v>25217.398540000002</v>
      </c>
      <c r="I47" s="74">
        <f t="shared" si="26"/>
        <v>24090.411269999997</v>
      </c>
      <c r="J47" s="74">
        <f t="shared" si="26"/>
        <v>1126.9872700000001</v>
      </c>
      <c r="K47" s="74">
        <f t="shared" si="26"/>
        <v>199.999</v>
      </c>
      <c r="L47" s="74">
        <f t="shared" si="26"/>
        <v>24059.021740000004</v>
      </c>
      <c r="M47" s="74">
        <f t="shared" si="26"/>
        <v>23042.038440000004</v>
      </c>
      <c r="N47" s="74">
        <f t="shared" si="26"/>
        <v>1016.9833000000001</v>
      </c>
      <c r="O47" s="74">
        <f t="shared" si="26"/>
        <v>0</v>
      </c>
      <c r="P47" s="74">
        <f t="shared" si="26"/>
        <v>1158.3767999999968</v>
      </c>
      <c r="Q47" s="74">
        <f t="shared" si="25"/>
        <v>1048.372829999993</v>
      </c>
      <c r="R47" s="74">
        <f t="shared" si="25"/>
        <v>110.00396999999998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19306.905999999999</v>
      </c>
      <c r="H48" s="75">
        <f t="shared" ref="H48:H53" si="27">I48+J48</f>
        <v>20190.96385</v>
      </c>
      <c r="I48" s="75">
        <v>19306.873479999998</v>
      </c>
      <c r="J48" s="75">
        <v>884.09037000000001</v>
      </c>
      <c r="K48" s="75">
        <v>0</v>
      </c>
      <c r="L48" s="75">
        <f t="shared" ref="L48:L53" si="28">M48+N48</f>
        <v>19352.094050000003</v>
      </c>
      <c r="M48" s="75">
        <v>18688.878100000002</v>
      </c>
      <c r="N48" s="75">
        <v>663.21595000000002</v>
      </c>
      <c r="O48" s="75">
        <v>0</v>
      </c>
      <c r="P48" s="75">
        <f>H48-L48</f>
        <v>838.86979999999676</v>
      </c>
      <c r="Q48" s="75">
        <f t="shared" si="25"/>
        <v>617.99537999999666</v>
      </c>
      <c r="R48" s="75">
        <f t="shared" si="25"/>
        <v>220.87441999999999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4783.5600000000004</v>
      </c>
      <c r="H49" s="75">
        <f t="shared" si="27"/>
        <v>5026.43469</v>
      </c>
      <c r="I49" s="75">
        <v>4783.5377900000003</v>
      </c>
      <c r="J49" s="75">
        <v>242.89689999999999</v>
      </c>
      <c r="K49" s="75">
        <v>199.999</v>
      </c>
      <c r="L49" s="75">
        <f t="shared" si="28"/>
        <v>4706.9276900000004</v>
      </c>
      <c r="M49" s="75">
        <v>4353.1603400000004</v>
      </c>
      <c r="N49" s="75">
        <v>353.76735000000002</v>
      </c>
      <c r="O49" s="75">
        <v>0</v>
      </c>
      <c r="P49" s="75">
        <f>Q49+R49</f>
        <v>319.50699999999995</v>
      </c>
      <c r="Q49" s="75">
        <f t="shared" si="25"/>
        <v>430.37744999999995</v>
      </c>
      <c r="R49" s="75">
        <f t="shared" si="25"/>
        <v>-110.87045000000003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257.33600000000001</v>
      </c>
      <c r="H50" s="74">
        <f t="shared" si="27"/>
        <v>257.33425999999997</v>
      </c>
      <c r="I50" s="74">
        <f>I51+I52+I53</f>
        <v>257.33425999999997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379.03244999999998</v>
      </c>
      <c r="M50" s="74">
        <f>M51+M52+M53</f>
        <v>210.11057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-121.69819000000001</v>
      </c>
      <c r="Q50" s="74">
        <f t="shared" si="25"/>
        <v>47.223689999999976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14.667</v>
      </c>
      <c r="H52" s="75">
        <f t="shared" si="27"/>
        <v>14.66595</v>
      </c>
      <c r="I52" s="75">
        <v>14.66595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14.66595</v>
      </c>
      <c r="Q52" s="75">
        <f t="shared" si="25"/>
        <v>14.66595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242.66900000000001</v>
      </c>
      <c r="H53" s="75">
        <f t="shared" si="27"/>
        <v>242.66830999999999</v>
      </c>
      <c r="I53" s="75">
        <v>242.66830999999999</v>
      </c>
      <c r="J53" s="75">
        <v>0</v>
      </c>
      <c r="K53" s="75">
        <v>0</v>
      </c>
      <c r="L53" s="79">
        <f t="shared" si="28"/>
        <v>379.03244999999998</v>
      </c>
      <c r="M53" s="79">
        <v>210.11057</v>
      </c>
      <c r="N53" s="75">
        <v>168.92187999999999</v>
      </c>
      <c r="O53" s="75">
        <v>0</v>
      </c>
      <c r="P53" s="75">
        <f>Q53+R53</f>
        <v>-136.36413999999999</v>
      </c>
      <c r="Q53" s="75">
        <f t="shared" si="25"/>
        <v>32.557739999999995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323.279</v>
      </c>
      <c r="H56" s="74">
        <f t="shared" si="34"/>
        <v>323.06299999999999</v>
      </c>
      <c r="I56" s="74">
        <f t="shared" si="34"/>
        <v>323.06299999999999</v>
      </c>
      <c r="J56" s="74">
        <f t="shared" si="34"/>
        <v>0</v>
      </c>
      <c r="K56" s="74">
        <f t="shared" si="34"/>
        <v>0</v>
      </c>
      <c r="L56" s="74">
        <f t="shared" si="34"/>
        <v>377.67200000000003</v>
      </c>
      <c r="M56" s="74">
        <f t="shared" si="34"/>
        <v>377.67200000000003</v>
      </c>
      <c r="N56" s="74">
        <f t="shared" si="34"/>
        <v>0</v>
      </c>
      <c r="O56" s="74">
        <f t="shared" si="34"/>
        <v>0</v>
      </c>
      <c r="P56" s="74">
        <f t="shared" si="34"/>
        <v>-54.609000000000016</v>
      </c>
      <c r="Q56" s="74">
        <f t="shared" si="34"/>
        <v>-54.609000000000016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250.97900000000001</v>
      </c>
      <c r="H58" s="75">
        <f>I58+J58</f>
        <v>250.76300000000001</v>
      </c>
      <c r="I58" s="75">
        <v>250.76300000000001</v>
      </c>
      <c r="J58" s="75">
        <v>0</v>
      </c>
      <c r="K58" s="75">
        <v>0</v>
      </c>
      <c r="L58" s="75">
        <f>M58+N58</f>
        <v>315.55200000000002</v>
      </c>
      <c r="M58" s="75">
        <v>315.55200000000002</v>
      </c>
      <c r="N58" s="75">
        <v>0</v>
      </c>
      <c r="O58" s="75">
        <v>0</v>
      </c>
      <c r="P58" s="75">
        <f>Q58+R58</f>
        <v>-64.789000000000016</v>
      </c>
      <c r="Q58" s="75">
        <f t="shared" si="25"/>
        <v>-64.789000000000016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18</v>
      </c>
      <c r="H59" s="75">
        <f t="shared" si="35"/>
        <v>18</v>
      </c>
      <c r="I59" s="75">
        <f t="shared" si="35"/>
        <v>18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-17</v>
      </c>
      <c r="Q59" s="75">
        <f t="shared" si="25"/>
        <v>-17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v>18</v>
      </c>
      <c r="H60" s="74">
        <f t="shared" si="35"/>
        <v>18</v>
      </c>
      <c r="I60" s="74">
        <f>I61</f>
        <v>18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-17</v>
      </c>
      <c r="Q60" s="74">
        <f t="shared" si="25"/>
        <v>-17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18</v>
      </c>
      <c r="H61" s="75">
        <f>I61+J61</f>
        <v>18</v>
      </c>
      <c r="I61" s="75">
        <v>18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-17</v>
      </c>
      <c r="Q61" s="75">
        <f t="shared" si="25"/>
        <v>-17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14148.734</v>
      </c>
      <c r="H65" s="74">
        <f t="shared" si="37"/>
        <v>19342.535769999999</v>
      </c>
      <c r="I65" s="74">
        <f t="shared" si="37"/>
        <v>11266.49517</v>
      </c>
      <c r="J65" s="74">
        <f t="shared" si="37"/>
        <v>8076.0406000000003</v>
      </c>
      <c r="K65" s="74">
        <f t="shared" si="37"/>
        <v>8076.0406000000003</v>
      </c>
      <c r="L65" s="74">
        <f t="shared" si="37"/>
        <v>9295.6882799999985</v>
      </c>
      <c r="M65" s="74">
        <f t="shared" si="37"/>
        <v>8797.3669199999986</v>
      </c>
      <c r="N65" s="74">
        <f t="shared" si="37"/>
        <v>498.32136000000003</v>
      </c>
      <c r="O65" s="74">
        <f t="shared" si="37"/>
        <v>0</v>
      </c>
      <c r="P65" s="74">
        <f t="shared" si="37"/>
        <v>10046.847490000002</v>
      </c>
      <c r="Q65" s="74">
        <f t="shared" si="37"/>
        <v>2469.1282500000016</v>
      </c>
      <c r="R65" s="74">
        <f t="shared" si="37"/>
        <v>7577.7192400000004</v>
      </c>
      <c r="S65" s="74">
        <f t="shared" si="37"/>
        <v>8076.0406000000003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3855.8110000000001</v>
      </c>
      <c r="H66" s="74">
        <f t="shared" si="39"/>
        <v>1065.1706799999999</v>
      </c>
      <c r="I66" s="74">
        <f t="shared" si="39"/>
        <v>1065.1706799999999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1065.1706799999999</v>
      </c>
      <c r="Q66" s="74">
        <f t="shared" ref="Q66:S67" si="40">I66-M66</f>
        <v>1065.1706799999999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3855.8110000000001</v>
      </c>
      <c r="H67" s="75">
        <f>I67+J67</f>
        <v>1065.1706799999999</v>
      </c>
      <c r="I67" s="75">
        <v>1065.1706799999999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1065.1706799999999</v>
      </c>
      <c r="Q67" s="75">
        <f t="shared" si="40"/>
        <v>1065.1706799999999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10288.287</v>
      </c>
      <c r="H68" s="74">
        <f>I68+J68</f>
        <v>18277.365089999999</v>
      </c>
      <c r="I68" s="74">
        <v>10201.324490000001</v>
      </c>
      <c r="J68" s="74">
        <v>8076.0406000000003</v>
      </c>
      <c r="K68" s="74">
        <v>8076.0406000000003</v>
      </c>
      <c r="L68" s="74">
        <f>M68+N68</f>
        <v>9290.9019499999995</v>
      </c>
      <c r="M68" s="74">
        <v>8792.5805899999996</v>
      </c>
      <c r="N68" s="74">
        <v>498.32136000000003</v>
      </c>
      <c r="O68" s="74">
        <v>0</v>
      </c>
      <c r="P68" s="74">
        <f>Q68+R68</f>
        <v>8986.4631400000017</v>
      </c>
      <c r="Q68" s="74">
        <f t="shared" si="25"/>
        <v>1408.7439000000013</v>
      </c>
      <c r="R68" s="74">
        <f t="shared" si="25"/>
        <v>7577.7192400000004</v>
      </c>
      <c r="S68" s="74">
        <f t="shared" si="25"/>
        <v>8076.0406000000003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4.6360000000000001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3.21618</v>
      </c>
      <c r="M69" s="74">
        <f t="shared" si="41"/>
        <v>3.21618</v>
      </c>
      <c r="N69" s="74">
        <f t="shared" si="41"/>
        <v>0</v>
      </c>
      <c r="O69" s="74">
        <f t="shared" si="41"/>
        <v>0</v>
      </c>
      <c r="P69" s="74">
        <f>P70</f>
        <v>-3.21618</v>
      </c>
      <c r="Q69" s="74">
        <f t="shared" si="25"/>
        <v>-3.21618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4.6360000000000001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3.21618</v>
      </c>
      <c r="M70" s="75">
        <v>3.21618</v>
      </c>
      <c r="N70" s="75">
        <v>0</v>
      </c>
      <c r="O70" s="75">
        <v>0</v>
      </c>
      <c r="P70" s="75">
        <f>Q70+R70</f>
        <v>-3.21618</v>
      </c>
      <c r="Q70" s="75">
        <f t="shared" si="25"/>
        <v>-3.21618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558.25700000000006</v>
      </c>
      <c r="H73" s="74">
        <f t="shared" si="42"/>
        <v>562.33947000000001</v>
      </c>
      <c r="I73" s="74">
        <f t="shared" si="42"/>
        <v>557.91647</v>
      </c>
      <c r="J73" s="74">
        <f t="shared" si="42"/>
        <v>4.423</v>
      </c>
      <c r="K73" s="74">
        <f t="shared" si="42"/>
        <v>0</v>
      </c>
      <c r="L73" s="74">
        <f t="shared" si="42"/>
        <v>734.28160000000003</v>
      </c>
      <c r="M73" s="74">
        <f t="shared" si="42"/>
        <v>657.78160000000003</v>
      </c>
      <c r="N73" s="74">
        <f t="shared" si="42"/>
        <v>76.5</v>
      </c>
      <c r="O73" s="74">
        <f t="shared" si="42"/>
        <v>76.5</v>
      </c>
      <c r="P73" s="74">
        <f>P74</f>
        <v>-171.94212999999999</v>
      </c>
      <c r="Q73" s="74">
        <f t="shared" si="25"/>
        <v>-99.865130000000022</v>
      </c>
      <c r="R73" s="74">
        <f t="shared" si="25"/>
        <v>-72.076999999999998</v>
      </c>
      <c r="S73" s="74">
        <f t="shared" si="25"/>
        <v>-76.5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558.25700000000006</v>
      </c>
      <c r="H74" s="75">
        <f t="shared" si="43"/>
        <v>562.33947000000001</v>
      </c>
      <c r="I74" s="75">
        <f t="shared" si="43"/>
        <v>557.91647</v>
      </c>
      <c r="J74" s="75">
        <f t="shared" si="43"/>
        <v>4.423</v>
      </c>
      <c r="K74" s="75">
        <f t="shared" si="43"/>
        <v>0</v>
      </c>
      <c r="L74" s="75">
        <f t="shared" si="43"/>
        <v>734.28160000000003</v>
      </c>
      <c r="M74" s="75">
        <f t="shared" si="43"/>
        <v>657.78160000000003</v>
      </c>
      <c r="N74" s="75">
        <f t="shared" si="43"/>
        <v>76.5</v>
      </c>
      <c r="O74" s="75">
        <f t="shared" si="43"/>
        <v>76.5</v>
      </c>
      <c r="P74" s="75">
        <f>P75+P76</f>
        <v>-171.94212999999999</v>
      </c>
      <c r="Q74" s="75">
        <f t="shared" si="25"/>
        <v>-99.865130000000022</v>
      </c>
      <c r="R74" s="75">
        <f t="shared" si="25"/>
        <v>-72.076999999999998</v>
      </c>
      <c r="S74" s="75">
        <f t="shared" si="25"/>
        <v>-76.5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429.13499999999999</v>
      </c>
      <c r="H75" s="75">
        <f>I75+J75</f>
        <v>433.55547000000001</v>
      </c>
      <c r="I75" s="75">
        <v>429.13247000000001</v>
      </c>
      <c r="J75" s="75">
        <v>4.423</v>
      </c>
      <c r="K75" s="75">
        <v>0</v>
      </c>
      <c r="L75" s="75">
        <f>M75+N75</f>
        <v>701.6336</v>
      </c>
      <c r="M75" s="75">
        <v>625.1336</v>
      </c>
      <c r="N75" s="75">
        <v>76.5</v>
      </c>
      <c r="O75" s="75">
        <v>76.5</v>
      </c>
      <c r="P75" s="75">
        <f>Q75+R75</f>
        <v>-268.07812999999999</v>
      </c>
      <c r="Q75" s="75">
        <f t="shared" si="25"/>
        <v>-196.00112999999999</v>
      </c>
      <c r="R75" s="75">
        <f t="shared" si="25"/>
        <v>-72.076999999999998</v>
      </c>
      <c r="S75" s="75">
        <f t="shared" si="25"/>
        <v>-76.5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129.12200000000001</v>
      </c>
      <c r="H76" s="75">
        <f>I76+J76</f>
        <v>128.78399999999999</v>
      </c>
      <c r="I76" s="75">
        <v>128.78399999999999</v>
      </c>
      <c r="J76" s="75">
        <v>0</v>
      </c>
      <c r="K76" s="75">
        <v>0</v>
      </c>
      <c r="L76" s="75">
        <f>M76+N76</f>
        <v>32.648000000000003</v>
      </c>
      <c r="M76" s="75">
        <v>32.648000000000003</v>
      </c>
      <c r="N76" s="75">
        <v>0</v>
      </c>
      <c r="O76" s="75">
        <v>0</v>
      </c>
      <c r="P76" s="75">
        <f>Q76+R76</f>
        <v>96.135999999999996</v>
      </c>
      <c r="Q76" s="75">
        <f t="shared" si="25"/>
        <v>96.135999999999996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137.80000000000001</v>
      </c>
      <c r="H77" s="74">
        <f t="shared" si="44"/>
        <v>122.13720000000001</v>
      </c>
      <c r="I77" s="74">
        <f t="shared" si="44"/>
        <v>122.13720000000001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122.13720000000001</v>
      </c>
      <c r="Q77" s="74">
        <f t="shared" si="25"/>
        <v>122.13720000000001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137.80000000000001</v>
      </c>
      <c r="H78" s="75">
        <f t="shared" si="45"/>
        <v>122.13720000000001</v>
      </c>
      <c r="I78" s="75">
        <f t="shared" si="45"/>
        <v>122.13720000000001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122.13720000000001</v>
      </c>
      <c r="Q78" s="75">
        <f t="shared" si="25"/>
        <v>122.13720000000001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137.80000000000001</v>
      </c>
      <c r="H79" s="75">
        <f>I79+J79</f>
        <v>122.13720000000001</v>
      </c>
      <c r="I79" s="75">
        <v>122.13720000000001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122.13720000000001</v>
      </c>
      <c r="Q79" s="75">
        <f t="shared" si="25"/>
        <v>122.13720000000001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5" t="s">
        <v>122</v>
      </c>
      <c r="B82" s="106"/>
      <c r="C82" s="77">
        <f t="shared" si="23"/>
        <v>211566.9565</v>
      </c>
      <c r="D82" s="78">
        <f>D44+D46+D59+D62+D65+D73+D77</f>
        <v>151734.709</v>
      </c>
      <c r="E82" s="78">
        <f>E44+E46+E59+E62+E65+E73+E77</f>
        <v>59832.247499999998</v>
      </c>
      <c r="F82" s="78">
        <f t="shared" ref="F82:G82" si="47">F44+F46+F59+F62+F65+F73+F77</f>
        <v>58605.825819999998</v>
      </c>
      <c r="G82" s="78">
        <f t="shared" si="47"/>
        <v>92214.805999999982</v>
      </c>
      <c r="H82" s="78">
        <f>H44+H46+H59+H62+H65+H73+H77</f>
        <v>101847.16798</v>
      </c>
      <c r="I82" s="78">
        <f>I44+I46+I59+I62+I65+I73+I77</f>
        <v>87779.970289999983</v>
      </c>
      <c r="J82" s="78">
        <f t="shared" ref="J82:O82" si="48">J44+J46+J59+J62+J65+J73+J77</f>
        <v>14067.197690000001</v>
      </c>
      <c r="K82" s="78">
        <f t="shared" si="48"/>
        <v>13134.84642</v>
      </c>
      <c r="L82" s="78">
        <f t="shared" si="48"/>
        <v>73341.91876</v>
      </c>
      <c r="M82" s="78">
        <f t="shared" si="48"/>
        <v>71571.806240000005</v>
      </c>
      <c r="N82" s="78">
        <f t="shared" si="48"/>
        <v>1770.1125200000001</v>
      </c>
      <c r="O82" s="78">
        <f t="shared" si="48"/>
        <v>76.5</v>
      </c>
      <c r="P82" s="78">
        <f>P44+P46+P59+P62+P65+P73+P77</f>
        <v>28505.249219999998</v>
      </c>
      <c r="Q82" s="78">
        <f t="shared" si="25"/>
        <v>16208.164049999978</v>
      </c>
      <c r="R82" s="78">
        <f t="shared" si="25"/>
        <v>12297.08517</v>
      </c>
      <c r="S82" s="78">
        <f t="shared" si="25"/>
        <v>13058.34642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2:B82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7:B37"/>
    <mergeCell ref="A42:B42"/>
    <mergeCell ref="B43:C43"/>
    <mergeCell ref="Q5:Q8"/>
    <mergeCell ref="R5:R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9" activePane="bottomLeft" state="frozen"/>
      <selection activeCell="A6" sqref="A6"/>
      <selection pane="bottomLeft" activeCell="J42" sqref="J4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172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2" t="s">
        <v>150</v>
      </c>
      <c r="S3" s="112"/>
    </row>
    <row r="4" spans="1:19" ht="32.4" customHeight="1" x14ac:dyDescent="0.3">
      <c r="A4" s="107" t="s">
        <v>123</v>
      </c>
      <c r="B4" s="107" t="s">
        <v>124</v>
      </c>
      <c r="C4" s="113" t="s">
        <v>173</v>
      </c>
      <c r="D4" s="108" t="s">
        <v>2</v>
      </c>
      <c r="E4" s="108"/>
      <c r="F4" s="108"/>
      <c r="G4" s="114" t="s">
        <v>174</v>
      </c>
      <c r="H4" s="109" t="s">
        <v>176</v>
      </c>
      <c r="I4" s="107" t="s">
        <v>2</v>
      </c>
      <c r="J4" s="107"/>
      <c r="K4" s="107"/>
      <c r="L4" s="109" t="s">
        <v>179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87">
        <v>1</v>
      </c>
      <c r="C9" s="88">
        <v>2</v>
      </c>
      <c r="D9" s="87">
        <v>3</v>
      </c>
      <c r="E9" s="89">
        <v>4</v>
      </c>
      <c r="F9" s="89">
        <v>5</v>
      </c>
      <c r="G9" s="89">
        <v>6</v>
      </c>
      <c r="H9" s="87">
        <v>7</v>
      </c>
      <c r="I9" s="87">
        <v>8</v>
      </c>
      <c r="J9" s="89">
        <v>9</v>
      </c>
      <c r="K9" s="89">
        <v>10</v>
      </c>
      <c r="L9" s="2">
        <v>11</v>
      </c>
      <c r="M9" s="87">
        <v>12</v>
      </c>
      <c r="N9" s="89">
        <v>13</v>
      </c>
      <c r="O9" s="89">
        <v>14</v>
      </c>
      <c r="P9" s="90" t="s">
        <v>9</v>
      </c>
      <c r="Q9" s="87" t="s">
        <v>10</v>
      </c>
      <c r="R9" s="89" t="s">
        <v>11</v>
      </c>
      <c r="S9" s="89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74272</v>
      </c>
      <c r="D11" s="67">
        <f>D12+D13+D22</f>
        <v>74272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36689.100000000006</v>
      </c>
      <c r="H11" s="67">
        <f t="shared" si="0"/>
        <v>37553.856249999997</v>
      </c>
      <c r="I11" s="67">
        <f t="shared" si="0"/>
        <v>37553.856249999997</v>
      </c>
      <c r="J11" s="67">
        <f t="shared" si="0"/>
        <v>0</v>
      </c>
      <c r="K11" s="67">
        <f t="shared" si="0"/>
        <v>0</v>
      </c>
      <c r="L11" s="67">
        <f t="shared" si="0"/>
        <v>34786.546000000002</v>
      </c>
      <c r="M11" s="67">
        <f t="shared" si="0"/>
        <v>34786.546000000002</v>
      </c>
      <c r="N11" s="67">
        <f t="shared" si="0"/>
        <v>0</v>
      </c>
      <c r="O11" s="67">
        <f t="shared" si="0"/>
        <v>0</v>
      </c>
      <c r="P11" s="67">
        <f t="shared" si="0"/>
        <v>2767.3102500000009</v>
      </c>
      <c r="Q11" s="67">
        <f t="shared" si="0"/>
        <v>2767.3102500000009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74272</v>
      </c>
      <c r="D13" s="67">
        <f>D14+D19</f>
        <v>74272</v>
      </c>
      <c r="E13" s="67">
        <f t="shared" ref="E13:S13" si="1">E14+E19</f>
        <v>0</v>
      </c>
      <c r="F13" s="67">
        <f t="shared" si="1"/>
        <v>0</v>
      </c>
      <c r="G13" s="67">
        <f t="shared" si="1"/>
        <v>36689.100000000006</v>
      </c>
      <c r="H13" s="67">
        <f t="shared" si="1"/>
        <v>37553.856249999997</v>
      </c>
      <c r="I13" s="67">
        <f t="shared" si="1"/>
        <v>37553.856249999997</v>
      </c>
      <c r="J13" s="67">
        <f t="shared" si="1"/>
        <v>0</v>
      </c>
      <c r="K13" s="67">
        <f t="shared" si="1"/>
        <v>0</v>
      </c>
      <c r="L13" s="67">
        <f t="shared" si="1"/>
        <v>34786.546000000002</v>
      </c>
      <c r="M13" s="67">
        <f t="shared" si="1"/>
        <v>34786.546000000002</v>
      </c>
      <c r="N13" s="67">
        <f t="shared" si="1"/>
        <v>0</v>
      </c>
      <c r="O13" s="67">
        <f t="shared" si="1"/>
        <v>0</v>
      </c>
      <c r="P13" s="67">
        <f t="shared" si="1"/>
        <v>2767.3102500000009</v>
      </c>
      <c r="Q13" s="67">
        <f t="shared" si="1"/>
        <v>2767.3102500000009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20263.300000000003</v>
      </c>
      <c r="H14" s="67">
        <f t="shared" si="2"/>
        <v>20540.756269999998</v>
      </c>
      <c r="I14" s="67">
        <f t="shared" si="2"/>
        <v>20540.756269999998</v>
      </c>
      <c r="J14" s="67">
        <f t="shared" si="2"/>
        <v>0</v>
      </c>
      <c r="K14" s="67">
        <f t="shared" si="2"/>
        <v>0</v>
      </c>
      <c r="L14" s="67">
        <f t="shared" si="2"/>
        <v>17546.569459999999</v>
      </c>
      <c r="M14" s="67">
        <f t="shared" si="2"/>
        <v>17546.569459999999</v>
      </c>
      <c r="N14" s="67">
        <f t="shared" si="2"/>
        <v>0</v>
      </c>
      <c r="O14" s="67">
        <f t="shared" si="2"/>
        <v>0</v>
      </c>
      <c r="P14" s="67">
        <f t="shared" si="2"/>
        <v>2994.1868100000006</v>
      </c>
      <c r="Q14" s="67">
        <f t="shared" si="2"/>
        <v>2994.1868100000006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13.46373</v>
      </c>
      <c r="I15" s="68">
        <v>13.46373</v>
      </c>
      <c r="J15" s="68">
        <v>0</v>
      </c>
      <c r="K15" s="68">
        <v>0</v>
      </c>
      <c r="L15" s="68">
        <f>M15+N15</f>
        <v>27.84562</v>
      </c>
      <c r="M15" s="68">
        <v>27.84562</v>
      </c>
      <c r="N15" s="68">
        <v>0</v>
      </c>
      <c r="O15" s="68">
        <v>0</v>
      </c>
      <c r="P15" s="68">
        <f>H15-L15</f>
        <v>-14.38189</v>
      </c>
      <c r="Q15" s="68">
        <f>I15-M15</f>
        <v>-14.38189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548.4</v>
      </c>
      <c r="H16" s="68">
        <f>I16</f>
        <v>703.31395999999995</v>
      </c>
      <c r="I16" s="68">
        <v>703.31395999999995</v>
      </c>
      <c r="J16" s="68">
        <v>0</v>
      </c>
      <c r="K16" s="68">
        <v>0</v>
      </c>
      <c r="L16" s="68">
        <f t="shared" ref="L16:L18" si="4">M16+N16</f>
        <v>394.45674000000002</v>
      </c>
      <c r="M16" s="68">
        <v>394.45674000000002</v>
      </c>
      <c r="N16" s="68">
        <v>0</v>
      </c>
      <c r="O16" s="68">
        <v>0</v>
      </c>
      <c r="P16" s="68">
        <f t="shared" ref="P16:S18" si="5">H16-L16</f>
        <v>308.85721999999993</v>
      </c>
      <c r="Q16" s="68">
        <f t="shared" si="5"/>
        <v>308.85721999999993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5376.6</v>
      </c>
      <c r="H17" s="68">
        <f t="shared" ref="H17:H18" si="6">I17</f>
        <v>5641.0743599999996</v>
      </c>
      <c r="I17" s="68">
        <v>5641.0743599999996</v>
      </c>
      <c r="J17" s="68">
        <v>0</v>
      </c>
      <c r="K17" s="68">
        <v>0</v>
      </c>
      <c r="L17" s="68">
        <f t="shared" si="4"/>
        <v>5612.7518799999998</v>
      </c>
      <c r="M17" s="68">
        <v>5612.7518799999998</v>
      </c>
      <c r="N17" s="68">
        <v>0</v>
      </c>
      <c r="O17" s="68">
        <v>0</v>
      </c>
      <c r="P17" s="68">
        <f t="shared" si="5"/>
        <v>28.322479999999814</v>
      </c>
      <c r="Q17" s="68">
        <f t="shared" si="5"/>
        <v>28.322479999999814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14322.2</v>
      </c>
      <c r="H18" s="68">
        <f t="shared" si="6"/>
        <v>14182.90422</v>
      </c>
      <c r="I18" s="68">
        <v>14182.90422</v>
      </c>
      <c r="J18" s="68">
        <v>0</v>
      </c>
      <c r="K18" s="68">
        <v>0</v>
      </c>
      <c r="L18" s="68">
        <f t="shared" si="4"/>
        <v>11511.515219999999</v>
      </c>
      <c r="M18" s="68">
        <v>11511.515219999999</v>
      </c>
      <c r="N18" s="68">
        <v>0</v>
      </c>
      <c r="O18" s="68">
        <v>0</v>
      </c>
      <c r="P18" s="68">
        <f t="shared" si="5"/>
        <v>2671.389000000001</v>
      </c>
      <c r="Q18" s="68">
        <f t="shared" si="5"/>
        <v>2671.389000000001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33839.800000000003</v>
      </c>
      <c r="D19" s="67">
        <f>D20+D21</f>
        <v>33839.800000000003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16425.8</v>
      </c>
      <c r="H19" s="67">
        <f t="shared" si="7"/>
        <v>17013.099979999999</v>
      </c>
      <c r="I19" s="67">
        <f t="shared" si="7"/>
        <v>17013.099979999999</v>
      </c>
      <c r="J19" s="67">
        <f t="shared" si="7"/>
        <v>0</v>
      </c>
      <c r="K19" s="67">
        <f t="shared" si="7"/>
        <v>0</v>
      </c>
      <c r="L19" s="67">
        <f t="shared" si="7"/>
        <v>17239.97654</v>
      </c>
      <c r="M19" s="67">
        <f t="shared" si="7"/>
        <v>17239.97654</v>
      </c>
      <c r="N19" s="67">
        <f t="shared" si="7"/>
        <v>0</v>
      </c>
      <c r="O19" s="67">
        <f t="shared" si="7"/>
        <v>0</v>
      </c>
      <c r="P19" s="67">
        <f t="shared" si="7"/>
        <v>-226.8765599999997</v>
      </c>
      <c r="Q19" s="67">
        <f t="shared" si="7"/>
        <v>-226.8765599999997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3932.8</v>
      </c>
      <c r="D20" s="68">
        <v>3932.8</v>
      </c>
      <c r="E20" s="68">
        <v>0</v>
      </c>
      <c r="F20" s="68">
        <v>0</v>
      </c>
      <c r="G20" s="68">
        <v>1938.8</v>
      </c>
      <c r="H20" s="68">
        <f>I20</f>
        <v>2077.9155799999999</v>
      </c>
      <c r="I20" s="68">
        <v>2077.9155799999999</v>
      </c>
      <c r="J20" s="68">
        <v>0</v>
      </c>
      <c r="K20" s="68">
        <v>0</v>
      </c>
      <c r="L20" s="68">
        <f>M20+N20</f>
        <v>1997.1923999999999</v>
      </c>
      <c r="M20" s="68">
        <v>1997.1923999999999</v>
      </c>
      <c r="N20" s="68">
        <v>0</v>
      </c>
      <c r="O20" s="68">
        <v>0</v>
      </c>
      <c r="P20" s="68">
        <f t="shared" ref="P20:S21" si="8">H20-L20</f>
        <v>80.723179999999957</v>
      </c>
      <c r="Q20" s="68">
        <f t="shared" si="8"/>
        <v>80.723179999999957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29907</v>
      </c>
      <c r="D21" s="68">
        <v>29907</v>
      </c>
      <c r="E21" s="68">
        <v>0</v>
      </c>
      <c r="F21" s="68">
        <v>0</v>
      </c>
      <c r="G21" s="68">
        <v>14487</v>
      </c>
      <c r="H21" s="68">
        <f>I21</f>
        <v>14935.1844</v>
      </c>
      <c r="I21" s="68">
        <v>14935.1844</v>
      </c>
      <c r="J21" s="68">
        <v>0</v>
      </c>
      <c r="K21" s="68">
        <v>0</v>
      </c>
      <c r="L21" s="68">
        <f>M21+N21</f>
        <v>15242.78414</v>
      </c>
      <c r="M21" s="68">
        <v>15242.78414</v>
      </c>
      <c r="N21" s="68">
        <v>0</v>
      </c>
      <c r="O21" s="68">
        <v>0</v>
      </c>
      <c r="P21" s="68">
        <f t="shared" si="8"/>
        <v>-307.59973999999966</v>
      </c>
      <c r="Q21" s="68">
        <f t="shared" si="8"/>
        <v>-307.59973999999966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1226.08368</v>
      </c>
      <c r="F25" s="67">
        <f>F26+F29+F31</f>
        <v>0</v>
      </c>
      <c r="G25" s="67">
        <f t="shared" si="11"/>
        <v>381</v>
      </c>
      <c r="H25" s="67">
        <f>I25+J25</f>
        <v>1380.8680400000001</v>
      </c>
      <c r="I25" s="67">
        <f>I26+I29+I31</f>
        <v>472.48329000000001</v>
      </c>
      <c r="J25" s="67">
        <f>J26+J29+J31</f>
        <v>908.38475000000005</v>
      </c>
      <c r="K25" s="67">
        <f t="shared" si="11"/>
        <v>0</v>
      </c>
      <c r="L25" s="67">
        <f>M25+N25</f>
        <v>2133.2491100000002</v>
      </c>
      <c r="M25" s="67">
        <f>M26+M29+M31</f>
        <v>513.24599999999998</v>
      </c>
      <c r="N25" s="67">
        <f t="shared" ref="N25:S25" si="12">N26+N29+N31</f>
        <v>1620.0031100000001</v>
      </c>
      <c r="O25" s="67">
        <f t="shared" si="12"/>
        <v>0</v>
      </c>
      <c r="P25" s="67">
        <f>Q25+R25</f>
        <v>-752.38107000000002</v>
      </c>
      <c r="Q25" s="67">
        <f>I25-M25</f>
        <v>-40.76270999999997</v>
      </c>
      <c r="R25" s="67">
        <f t="shared" si="12"/>
        <v>-711.61836000000005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376</v>
      </c>
      <c r="H26" s="68">
        <f t="shared" si="13"/>
        <v>402.98050999999998</v>
      </c>
      <c r="I26" s="68">
        <f t="shared" si="13"/>
        <v>402.98050999999998</v>
      </c>
      <c r="J26" s="68">
        <f t="shared" si="13"/>
        <v>0</v>
      </c>
      <c r="K26" s="68">
        <f t="shared" si="13"/>
        <v>0</v>
      </c>
      <c r="L26" s="68">
        <f t="shared" si="13"/>
        <v>505.62</v>
      </c>
      <c r="M26" s="68">
        <f t="shared" si="13"/>
        <v>505.62</v>
      </c>
      <c r="N26" s="68">
        <f t="shared" si="13"/>
        <v>0</v>
      </c>
      <c r="O26" s="68">
        <f t="shared" si="13"/>
        <v>0</v>
      </c>
      <c r="P26" s="68">
        <f>H26-L26</f>
        <v>-102.63949000000002</v>
      </c>
      <c r="Q26" s="68">
        <f>I26-M26</f>
        <v>-102.63949000000002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188</v>
      </c>
      <c r="H27" s="68">
        <f>I27</f>
        <v>198.45250999999999</v>
      </c>
      <c r="I27" s="68">
        <v>198.45250999999999</v>
      </c>
      <c r="J27" s="68">
        <v>0</v>
      </c>
      <c r="K27" s="68">
        <v>0</v>
      </c>
      <c r="L27" s="68">
        <f>M27+N27</f>
        <v>192.83799999999999</v>
      </c>
      <c r="M27" s="68">
        <v>192.83799999999999</v>
      </c>
      <c r="N27" s="68">
        <v>0</v>
      </c>
      <c r="O27" s="68">
        <v>0</v>
      </c>
      <c r="P27" s="68">
        <f>H27-L27</f>
        <v>5.6145099999999957</v>
      </c>
      <c r="Q27" s="68">
        <f>I27-M27</f>
        <v>5.6145099999999957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188</v>
      </c>
      <c r="H28" s="68">
        <f>I28</f>
        <v>204.52799999999999</v>
      </c>
      <c r="I28" s="68">
        <v>204.52799999999999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-108.25399999999999</v>
      </c>
      <c r="Q28" s="68">
        <f>I28-M28</f>
        <v>-108.25399999999999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5</v>
      </c>
      <c r="H29" s="68">
        <f t="shared" si="14"/>
        <v>69.502780000000001</v>
      </c>
      <c r="I29" s="68">
        <f t="shared" si="14"/>
        <v>69.502780000000001</v>
      </c>
      <c r="J29" s="68">
        <f t="shared" si="14"/>
        <v>0</v>
      </c>
      <c r="K29" s="68">
        <f t="shared" si="14"/>
        <v>0</v>
      </c>
      <c r="L29" s="68">
        <f t="shared" si="14"/>
        <v>7.6260000000000003</v>
      </c>
      <c r="M29" s="68">
        <f t="shared" si="14"/>
        <v>7.6260000000000003</v>
      </c>
      <c r="N29" s="68">
        <f t="shared" si="14"/>
        <v>0</v>
      </c>
      <c r="O29" s="68">
        <f t="shared" si="14"/>
        <v>0</v>
      </c>
      <c r="P29" s="68">
        <f t="shared" si="14"/>
        <v>61.876780000000004</v>
      </c>
      <c r="Q29" s="68">
        <f t="shared" si="14"/>
        <v>61.876780000000004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5</v>
      </c>
      <c r="H30" s="68">
        <f>I30</f>
        <v>69.502780000000001</v>
      </c>
      <c r="I30" s="68">
        <v>69.502780000000001</v>
      </c>
      <c r="J30" s="68">
        <v>0</v>
      </c>
      <c r="K30" s="68">
        <v>0</v>
      </c>
      <c r="L30" s="68">
        <f>M30+N30</f>
        <v>7.6260000000000003</v>
      </c>
      <c r="M30" s="68">
        <v>7.6260000000000003</v>
      </c>
      <c r="N30" s="68">
        <v>0</v>
      </c>
      <c r="O30" s="68">
        <v>0</v>
      </c>
      <c r="P30" s="68">
        <f>H30-L30</f>
        <v>61.876780000000004</v>
      </c>
      <c r="Q30" s="68">
        <f>I30-M30</f>
        <v>61.876780000000004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1226.08368</v>
      </c>
      <c r="D31" s="67">
        <f t="shared" ref="D31:S31" si="15">D32+D33</f>
        <v>0</v>
      </c>
      <c r="E31" s="67">
        <f t="shared" si="15"/>
        <v>1226.08368</v>
      </c>
      <c r="F31" s="67">
        <f t="shared" si="15"/>
        <v>0</v>
      </c>
      <c r="G31" s="67">
        <f t="shared" si="15"/>
        <v>0</v>
      </c>
      <c r="H31" s="67">
        <f t="shared" si="15"/>
        <v>908.38475000000005</v>
      </c>
      <c r="I31" s="67">
        <f t="shared" si="15"/>
        <v>0</v>
      </c>
      <c r="J31" s="67">
        <f t="shared" si="15"/>
        <v>908.38475000000005</v>
      </c>
      <c r="K31" s="67">
        <f t="shared" si="15"/>
        <v>0</v>
      </c>
      <c r="L31" s="67">
        <f t="shared" si="15"/>
        <v>1620.0031100000001</v>
      </c>
      <c r="M31" s="67">
        <f t="shared" si="15"/>
        <v>0</v>
      </c>
      <c r="N31" s="67">
        <f t="shared" si="15"/>
        <v>1620.0031100000001</v>
      </c>
      <c r="O31" s="67">
        <f t="shared" si="15"/>
        <v>0</v>
      </c>
      <c r="P31" s="67">
        <f t="shared" si="15"/>
        <v>-711.61836000000005</v>
      </c>
      <c r="Q31" s="67">
        <f t="shared" si="15"/>
        <v>0</v>
      </c>
      <c r="R31" s="67">
        <f t="shared" si="15"/>
        <v>-711.61836000000005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989.51700000000005</v>
      </c>
      <c r="D32" s="68">
        <v>0</v>
      </c>
      <c r="E32" s="68">
        <v>989.51700000000005</v>
      </c>
      <c r="F32" s="68">
        <v>0</v>
      </c>
      <c r="G32" s="68">
        <v>0</v>
      </c>
      <c r="H32" s="68">
        <f>I32+J32</f>
        <v>671.81807000000003</v>
      </c>
      <c r="I32" s="68">
        <v>0</v>
      </c>
      <c r="J32" s="68">
        <v>671.81807000000003</v>
      </c>
      <c r="K32" s="68">
        <v>0</v>
      </c>
      <c r="L32" s="68">
        <f>M32+N32</f>
        <v>675.52722000000006</v>
      </c>
      <c r="M32" s="68">
        <v>0</v>
      </c>
      <c r="N32" s="68">
        <v>675.52722000000006</v>
      </c>
      <c r="O32" s="68">
        <v>0</v>
      </c>
      <c r="P32" s="68">
        <f>Q32+R32</f>
        <v>-3.7091500000000224</v>
      </c>
      <c r="Q32" s="68">
        <f t="shared" ref="Q32:S33" si="16">I32-M32</f>
        <v>0</v>
      </c>
      <c r="R32" s="68">
        <f t="shared" si="16"/>
        <v>-3.7091500000000224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236.56667999999999</v>
      </c>
      <c r="D33" s="68">
        <v>0</v>
      </c>
      <c r="E33" s="68">
        <v>236.56667999999999</v>
      </c>
      <c r="F33" s="68">
        <v>0</v>
      </c>
      <c r="G33" s="68">
        <v>0</v>
      </c>
      <c r="H33" s="68">
        <f>I33+J33</f>
        <v>236.56667999999999</v>
      </c>
      <c r="I33" s="68">
        <v>0</v>
      </c>
      <c r="J33" s="68">
        <v>236.56667999999999</v>
      </c>
      <c r="K33" s="68">
        <v>0</v>
      </c>
      <c r="L33" s="68">
        <f>M33+N33</f>
        <v>944.47589000000005</v>
      </c>
      <c r="M33" s="68">
        <v>0</v>
      </c>
      <c r="N33" s="68">
        <v>944.47589000000005</v>
      </c>
      <c r="O33" s="68">
        <v>0</v>
      </c>
      <c r="P33" s="68">
        <f>Q33+R33</f>
        <v>-707.90921000000003</v>
      </c>
      <c r="Q33" s="68">
        <f t="shared" si="16"/>
        <v>0</v>
      </c>
      <c r="R33" s="68">
        <f t="shared" si="16"/>
        <v>-707.90921000000003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1" t="s">
        <v>65</v>
      </c>
      <c r="B37" s="101"/>
      <c r="C37" s="67">
        <f>D37+E37</f>
        <v>76268.083679999996</v>
      </c>
      <c r="D37" s="67">
        <f>D11+D25+D34</f>
        <v>75042</v>
      </c>
      <c r="E37" s="67">
        <f>E11+E25</f>
        <v>1226.08368</v>
      </c>
      <c r="F37" s="67">
        <f>F11+F25+F34</f>
        <v>0</v>
      </c>
      <c r="G37" s="67">
        <f>G11+G25+G34</f>
        <v>37070.100000000006</v>
      </c>
      <c r="H37" s="67">
        <f>I37+J37</f>
        <v>38934.724289999991</v>
      </c>
      <c r="I37" s="67">
        <f>I11+I25+I34</f>
        <v>38026.339539999994</v>
      </c>
      <c r="J37" s="67">
        <f>J11+J25</f>
        <v>908.38475000000005</v>
      </c>
      <c r="K37" s="67">
        <f t="shared" ref="K37:S37" si="19">K11+K25+K34</f>
        <v>0</v>
      </c>
      <c r="L37" s="67">
        <f t="shared" si="19"/>
        <v>36919.795109999999</v>
      </c>
      <c r="M37" s="67">
        <f t="shared" si="19"/>
        <v>35299.792000000001</v>
      </c>
      <c r="N37" s="67">
        <f t="shared" si="19"/>
        <v>1620.0031100000001</v>
      </c>
      <c r="O37" s="67">
        <f t="shared" si="19"/>
        <v>0</v>
      </c>
      <c r="P37" s="67">
        <f t="shared" si="19"/>
        <v>2014.929180000001</v>
      </c>
      <c r="Q37" s="67">
        <f t="shared" si="19"/>
        <v>2726.5475400000009</v>
      </c>
      <c r="R37" s="67">
        <f t="shared" si="19"/>
        <v>-711.61836000000005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132678.35482000001</v>
      </c>
      <c r="D38" s="67">
        <f t="shared" si="20"/>
        <v>96259.077820000006</v>
      </c>
      <c r="E38" s="67">
        <f t="shared" si="20"/>
        <v>36419.277000000002</v>
      </c>
      <c r="F38" s="67">
        <f t="shared" si="20"/>
        <v>0</v>
      </c>
      <c r="G38" s="67">
        <f t="shared" si="20"/>
        <v>47449.195820000001</v>
      </c>
      <c r="H38" s="67">
        <f t="shared" si="20"/>
        <v>46722.206819999999</v>
      </c>
      <c r="I38" s="67">
        <f t="shared" si="20"/>
        <v>46722.206819999999</v>
      </c>
      <c r="J38" s="67">
        <f t="shared" si="20"/>
        <v>0</v>
      </c>
      <c r="K38" s="67">
        <f t="shared" si="20"/>
        <v>0</v>
      </c>
      <c r="L38" s="67">
        <f t="shared" si="20"/>
        <v>30074.58</v>
      </c>
      <c r="M38" s="67">
        <f t="shared" si="20"/>
        <v>30074.58</v>
      </c>
      <c r="N38" s="67">
        <f t="shared" si="20"/>
        <v>0</v>
      </c>
      <c r="O38" s="67">
        <f t="shared" si="20"/>
        <v>0</v>
      </c>
      <c r="P38" s="67">
        <f t="shared" si="20"/>
        <v>16647.626819999998</v>
      </c>
      <c r="Q38" s="67">
        <f t="shared" si="20"/>
        <v>16647.626819999998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42558.400000000001</v>
      </c>
      <c r="H39" s="68">
        <f>I39</f>
        <v>42558.400000000001</v>
      </c>
      <c r="I39" s="68">
        <v>42558.400000000001</v>
      </c>
      <c r="J39" s="68">
        <v>0</v>
      </c>
      <c r="K39" s="68">
        <v>0</v>
      </c>
      <c r="L39" s="68">
        <f>M39+N39</f>
        <v>30074.58</v>
      </c>
      <c r="M39" s="68">
        <v>30074.58</v>
      </c>
      <c r="N39" s="68">
        <v>0</v>
      </c>
      <c r="O39" s="68">
        <v>0</v>
      </c>
      <c r="P39" s="68">
        <f>H39-L39</f>
        <v>12483.82</v>
      </c>
      <c r="Q39" s="68">
        <f>I39-M39</f>
        <v>12483.82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726.98900000000003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customHeight="1" x14ac:dyDescent="0.3">
      <c r="A41" s="9">
        <v>41050200</v>
      </c>
      <c r="B41" s="31" t="s">
        <v>175</v>
      </c>
      <c r="C41" s="68">
        <f>D41+E41</f>
        <v>4163.8068199999998</v>
      </c>
      <c r="D41" s="68">
        <v>4163.8068199999998</v>
      </c>
      <c r="E41" s="68">
        <v>0</v>
      </c>
      <c r="F41" s="68">
        <v>0</v>
      </c>
      <c r="G41" s="68">
        <v>4163.8068199999998</v>
      </c>
      <c r="H41" s="68">
        <f>I41</f>
        <v>4163.8068199999998</v>
      </c>
      <c r="I41" s="68">
        <v>4163.8068199999998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4163.8068199999998</v>
      </c>
      <c r="Q41" s="68">
        <f>I41-M41</f>
        <v>4163.8068199999998</v>
      </c>
      <c r="R41" s="68">
        <v>0</v>
      </c>
      <c r="S41" s="68">
        <v>0</v>
      </c>
    </row>
    <row r="42" spans="1:20" s="11" customFormat="1" ht="27.6" customHeight="1" x14ac:dyDescent="0.3">
      <c r="A42" s="102" t="s">
        <v>116</v>
      </c>
      <c r="B42" s="102"/>
      <c r="C42" s="69">
        <f>C37+C38</f>
        <v>208946.43849999999</v>
      </c>
      <c r="D42" s="69">
        <f t="shared" ref="D42:S42" si="21">D37+D38</f>
        <v>171301.07782000001</v>
      </c>
      <c r="E42" s="69">
        <f t="shared" si="21"/>
        <v>37645.360680000005</v>
      </c>
      <c r="F42" s="69">
        <f t="shared" si="21"/>
        <v>0</v>
      </c>
      <c r="G42" s="69">
        <f t="shared" si="21"/>
        <v>84519.295819999999</v>
      </c>
      <c r="H42" s="69">
        <f t="shared" si="21"/>
        <v>85656.93110999999</v>
      </c>
      <c r="I42" s="69">
        <f t="shared" si="21"/>
        <v>84748.546359999993</v>
      </c>
      <c r="J42" s="69">
        <f t="shared" si="21"/>
        <v>908.38475000000005</v>
      </c>
      <c r="K42" s="69">
        <f t="shared" si="21"/>
        <v>0</v>
      </c>
      <c r="L42" s="69">
        <f t="shared" si="21"/>
        <v>66994.375109999994</v>
      </c>
      <c r="M42" s="69">
        <f t="shared" si="21"/>
        <v>65374.372000000003</v>
      </c>
      <c r="N42" s="69">
        <f t="shared" si="21"/>
        <v>1620.0031100000001</v>
      </c>
      <c r="O42" s="69">
        <f t="shared" si="21"/>
        <v>0</v>
      </c>
      <c r="P42" s="69">
        <f t="shared" si="21"/>
        <v>18662.555999999997</v>
      </c>
      <c r="Q42" s="69">
        <f t="shared" si="21"/>
        <v>19374.174359999997</v>
      </c>
      <c r="R42" s="69">
        <f t="shared" si="21"/>
        <v>-711.61836000000005</v>
      </c>
      <c r="S42" s="69">
        <f t="shared" si="21"/>
        <v>0</v>
      </c>
    </row>
    <row r="43" spans="1:20" ht="30" customHeight="1" x14ac:dyDescent="0.3">
      <c r="A43" s="13"/>
      <c r="B43" s="103" t="s">
        <v>115</v>
      </c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121503.079</v>
      </c>
      <c r="D44" s="74">
        <f>D45</f>
        <v>82134</v>
      </c>
      <c r="E44" s="74">
        <f t="shared" ref="E44:S44" si="22">E45</f>
        <v>39369.078999999998</v>
      </c>
      <c r="F44" s="74">
        <f t="shared" si="22"/>
        <v>39368.476999999999</v>
      </c>
      <c r="G44" s="74">
        <f t="shared" si="22"/>
        <v>44151.684999999998</v>
      </c>
      <c r="H44" s="74">
        <f t="shared" si="22"/>
        <v>44809.027840000002</v>
      </c>
      <c r="I44" s="74">
        <f t="shared" si="22"/>
        <v>44114.027840000002</v>
      </c>
      <c r="J44" s="74">
        <f t="shared" si="22"/>
        <v>695</v>
      </c>
      <c r="K44" s="74">
        <f t="shared" si="22"/>
        <v>695</v>
      </c>
      <c r="L44" s="74">
        <f t="shared" si="22"/>
        <v>32472.999669999997</v>
      </c>
      <c r="M44" s="74">
        <f t="shared" si="22"/>
        <v>32463.613689999998</v>
      </c>
      <c r="N44" s="74">
        <f t="shared" si="22"/>
        <v>9.38598</v>
      </c>
      <c r="O44" s="74">
        <f t="shared" si="22"/>
        <v>0</v>
      </c>
      <c r="P44" s="74">
        <f t="shared" si="22"/>
        <v>12336.028170000005</v>
      </c>
      <c r="Q44" s="74">
        <f t="shared" si="22"/>
        <v>11650.414150000004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121503.079</v>
      </c>
      <c r="D45" s="75">
        <v>82134</v>
      </c>
      <c r="E45" s="75">
        <v>39369.078999999998</v>
      </c>
      <c r="F45" s="75">
        <v>39368.476999999999</v>
      </c>
      <c r="G45" s="75">
        <v>44151.684999999998</v>
      </c>
      <c r="H45" s="75">
        <f>I45+J45</f>
        <v>44809.027840000002</v>
      </c>
      <c r="I45" s="75">
        <v>44114.027840000002</v>
      </c>
      <c r="J45" s="75">
        <v>695</v>
      </c>
      <c r="K45" s="75">
        <v>695</v>
      </c>
      <c r="L45" s="75">
        <f>M45+N45</f>
        <v>32472.999669999997</v>
      </c>
      <c r="M45" s="75">
        <v>32463.613689999998</v>
      </c>
      <c r="N45" s="75">
        <v>9.38598</v>
      </c>
      <c r="O45" s="75">
        <v>0</v>
      </c>
      <c r="P45" s="75">
        <f>Q45+R45</f>
        <v>12336.028170000005</v>
      </c>
      <c r="Q45" s="75">
        <f>I45-M45</f>
        <v>11650.414150000004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51421.2935</v>
      </c>
      <c r="D46" s="74">
        <f>D47+D50+D54+D56</f>
        <v>42881.387000000002</v>
      </c>
      <c r="E46" s="74">
        <f>E47+E50+E54+E56</f>
        <v>8539.906500000001</v>
      </c>
      <c r="F46" s="74">
        <f t="shared" ref="F46:P46" si="24">F47+F50+F54+F56</f>
        <v>7388.3398199999992</v>
      </c>
      <c r="G46" s="74">
        <f t="shared" si="24"/>
        <v>20888.198</v>
      </c>
      <c r="H46" s="74">
        <f t="shared" si="24"/>
        <v>26064.593199999996</v>
      </c>
      <c r="I46" s="74">
        <f t="shared" si="24"/>
        <v>20887.537669999998</v>
      </c>
      <c r="J46" s="74">
        <f t="shared" si="24"/>
        <v>5177.0555299999996</v>
      </c>
      <c r="K46" s="74">
        <f t="shared" si="24"/>
        <v>4363.8058199999996</v>
      </c>
      <c r="L46" s="74">
        <f t="shared" si="24"/>
        <v>21460.638640000001</v>
      </c>
      <c r="M46" s="74">
        <f t="shared" si="24"/>
        <v>20377.700339999999</v>
      </c>
      <c r="N46" s="74">
        <f t="shared" si="24"/>
        <v>1082.9383</v>
      </c>
      <c r="O46" s="74">
        <f t="shared" si="24"/>
        <v>0</v>
      </c>
      <c r="P46" s="74">
        <f t="shared" si="24"/>
        <v>4603.9545600000001</v>
      </c>
      <c r="Q46" s="74">
        <f t="shared" ref="Q46:S82" si="25">I46-M46</f>
        <v>509.83732999999847</v>
      </c>
      <c r="R46" s="74">
        <f t="shared" si="25"/>
        <v>4094.1172299999998</v>
      </c>
      <c r="S46" s="74">
        <f t="shared" si="25"/>
        <v>4363.8058199999996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46049.45768</v>
      </c>
      <c r="D47" s="74">
        <f>D48+D49</f>
        <v>41673.358</v>
      </c>
      <c r="E47" s="74">
        <f>E48+E49</f>
        <v>4376.0996800000003</v>
      </c>
      <c r="F47" s="74">
        <f t="shared" ref="F47:P47" si="26">F48+F49</f>
        <v>3224.5329999999999</v>
      </c>
      <c r="G47" s="74">
        <f t="shared" si="26"/>
        <v>20578.957999999999</v>
      </c>
      <c r="H47" s="74">
        <f t="shared" si="26"/>
        <v>21591.979199999998</v>
      </c>
      <c r="I47" s="74">
        <f t="shared" si="26"/>
        <v>20578.730489999998</v>
      </c>
      <c r="J47" s="74">
        <f t="shared" si="26"/>
        <v>1013.24871</v>
      </c>
      <c r="K47" s="74">
        <f t="shared" si="26"/>
        <v>199.999</v>
      </c>
      <c r="L47" s="74">
        <f t="shared" si="26"/>
        <v>20808.021189999999</v>
      </c>
      <c r="M47" s="74">
        <f t="shared" si="26"/>
        <v>19894.00477</v>
      </c>
      <c r="N47" s="74">
        <f t="shared" si="26"/>
        <v>914.01642000000004</v>
      </c>
      <c r="O47" s="74">
        <f t="shared" si="26"/>
        <v>0</v>
      </c>
      <c r="P47" s="74">
        <f t="shared" si="26"/>
        <v>783.95801000000063</v>
      </c>
      <c r="Q47" s="74">
        <f t="shared" si="25"/>
        <v>684.72571999999855</v>
      </c>
      <c r="R47" s="74">
        <f t="shared" si="25"/>
        <v>99.232289999999921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38190.268780000006</v>
      </c>
      <c r="D48" s="75">
        <v>34077.067000000003</v>
      </c>
      <c r="E48" s="75">
        <v>4113.2017800000003</v>
      </c>
      <c r="F48" s="75">
        <v>3004.5329999999999</v>
      </c>
      <c r="G48" s="75">
        <v>16397.86</v>
      </c>
      <c r="H48" s="75">
        <f t="shared" ref="H48:H53" si="27">I48+J48</f>
        <v>17168.006229999999</v>
      </c>
      <c r="I48" s="75">
        <v>16397.654419999999</v>
      </c>
      <c r="J48" s="75">
        <v>770.35181</v>
      </c>
      <c r="K48" s="75">
        <v>0</v>
      </c>
      <c r="L48" s="75">
        <f t="shared" ref="L48:L53" si="28">M48+N48</f>
        <v>16536.339339999999</v>
      </c>
      <c r="M48" s="75">
        <v>15967.29127</v>
      </c>
      <c r="N48" s="75">
        <v>569.04807000000005</v>
      </c>
      <c r="O48" s="75">
        <v>0</v>
      </c>
      <c r="P48" s="75">
        <f>H48-L48</f>
        <v>631.66689000000042</v>
      </c>
      <c r="Q48" s="75">
        <f t="shared" si="25"/>
        <v>430.36314999999922</v>
      </c>
      <c r="R48" s="75">
        <f t="shared" si="25"/>
        <v>201.30373999999995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4181.098</v>
      </c>
      <c r="H49" s="75">
        <f t="shared" si="27"/>
        <v>4423.9729699999998</v>
      </c>
      <c r="I49" s="75">
        <v>4181.0760700000001</v>
      </c>
      <c r="J49" s="75">
        <v>242.89689999999999</v>
      </c>
      <c r="K49" s="75">
        <v>199.999</v>
      </c>
      <c r="L49" s="75">
        <f t="shared" si="28"/>
        <v>4271.6818499999999</v>
      </c>
      <c r="M49" s="75">
        <v>3926.7134999999998</v>
      </c>
      <c r="N49" s="75">
        <v>344.96834999999999</v>
      </c>
      <c r="O49" s="75">
        <v>0</v>
      </c>
      <c r="P49" s="75">
        <f>Q49+R49</f>
        <v>152.29112000000023</v>
      </c>
      <c r="Q49" s="75">
        <f t="shared" si="25"/>
        <v>254.36257000000023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21.042999999999999</v>
      </c>
      <c r="H50" s="74">
        <f t="shared" si="27"/>
        <v>21.042180000000002</v>
      </c>
      <c r="I50" s="74">
        <f>I51+I52+I53</f>
        <v>21.042180000000002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-297.84127000000001</v>
      </c>
      <c r="Q50" s="74">
        <f t="shared" si="25"/>
        <v>-128.91938999999999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6.6449999999999996</v>
      </c>
      <c r="H52" s="75">
        <f t="shared" si="27"/>
        <v>6.6446800000000001</v>
      </c>
      <c r="I52" s="75">
        <v>6.6446800000000001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6.6446800000000001</v>
      </c>
      <c r="Q52" s="75">
        <f t="shared" si="25"/>
        <v>6.6446800000000001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customHeight="1" x14ac:dyDescent="0.3">
      <c r="A54" s="14">
        <v>3220</v>
      </c>
      <c r="B54" s="12" t="s">
        <v>75</v>
      </c>
      <c r="C54" s="74">
        <f t="shared" si="23"/>
        <v>4163.8068199999998</v>
      </c>
      <c r="D54" s="74">
        <f>D55</f>
        <v>0</v>
      </c>
      <c r="E54" s="74">
        <f>E55</f>
        <v>4163.8068199999998</v>
      </c>
      <c r="F54" s="74">
        <f t="shared" ref="F54:G54" si="32">F55</f>
        <v>4163.8068199999998</v>
      </c>
      <c r="G54" s="74">
        <f t="shared" si="32"/>
        <v>0</v>
      </c>
      <c r="H54" s="74">
        <f>H55</f>
        <v>4163.8068199999998</v>
      </c>
      <c r="I54" s="74">
        <f t="shared" ref="I54:O54" si="33">I55</f>
        <v>0</v>
      </c>
      <c r="J54" s="74">
        <f t="shared" si="33"/>
        <v>4163.8068199999998</v>
      </c>
      <c r="K54" s="74">
        <f t="shared" si="33"/>
        <v>4163.8068199999998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4163.8068199999998</v>
      </c>
      <c r="Q54" s="74">
        <f t="shared" si="25"/>
        <v>0</v>
      </c>
      <c r="R54" s="74">
        <f t="shared" si="25"/>
        <v>4163.8068199999998</v>
      </c>
      <c r="S54" s="74">
        <f t="shared" si="25"/>
        <v>4163.8068199999998</v>
      </c>
      <c r="T54" s="82"/>
    </row>
    <row r="55" spans="1:20" ht="337.2" customHeight="1" x14ac:dyDescent="0.3">
      <c r="A55" s="66" t="s">
        <v>178</v>
      </c>
      <c r="B55" s="30" t="s">
        <v>177</v>
      </c>
      <c r="C55" s="75">
        <f t="shared" si="23"/>
        <v>4163.8068199999998</v>
      </c>
      <c r="D55" s="75">
        <v>0</v>
      </c>
      <c r="E55" s="75">
        <v>4163.8068199999998</v>
      </c>
      <c r="F55" s="75">
        <v>4163.8068199999998</v>
      </c>
      <c r="G55" s="75">
        <v>0</v>
      </c>
      <c r="H55" s="75">
        <f>I55+J55</f>
        <v>4163.8068199999998</v>
      </c>
      <c r="I55" s="75">
        <v>0</v>
      </c>
      <c r="J55" s="75">
        <v>4163.8068199999998</v>
      </c>
      <c r="K55" s="75">
        <v>4163.8068199999998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4163.8068199999998</v>
      </c>
      <c r="Q55" s="75">
        <f t="shared" si="25"/>
        <v>0</v>
      </c>
      <c r="R55" s="75">
        <f t="shared" si="25"/>
        <v>4163.8068199999998</v>
      </c>
      <c r="S55" s="75">
        <f t="shared" si="25"/>
        <v>4163.8068199999998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288.197</v>
      </c>
      <c r="H56" s="74">
        <f t="shared" si="34"/>
        <v>287.76499999999999</v>
      </c>
      <c r="I56" s="74">
        <f t="shared" si="34"/>
        <v>287.76499999999999</v>
      </c>
      <c r="J56" s="74">
        <f t="shared" si="34"/>
        <v>0</v>
      </c>
      <c r="K56" s="74">
        <f t="shared" si="34"/>
        <v>0</v>
      </c>
      <c r="L56" s="74">
        <f t="shared" si="34"/>
        <v>333.73399999999998</v>
      </c>
      <c r="M56" s="74">
        <f t="shared" si="34"/>
        <v>333.73399999999998</v>
      </c>
      <c r="N56" s="74">
        <f t="shared" si="34"/>
        <v>0</v>
      </c>
      <c r="O56" s="74">
        <f t="shared" si="34"/>
        <v>0</v>
      </c>
      <c r="P56" s="74">
        <f t="shared" si="34"/>
        <v>-45.968999999999973</v>
      </c>
      <c r="Q56" s="74">
        <f t="shared" si="34"/>
        <v>-45.968999999999973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72.3</v>
      </c>
      <c r="H57" s="75">
        <f>I57+J57</f>
        <v>72.3</v>
      </c>
      <c r="I57" s="75">
        <v>72.3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10.18</v>
      </c>
      <c r="Q57" s="75">
        <f t="shared" si="25"/>
        <v>10.18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215.89699999999999</v>
      </c>
      <c r="H58" s="75">
        <f>I58+J58</f>
        <v>215.465</v>
      </c>
      <c r="I58" s="75">
        <v>215.465</v>
      </c>
      <c r="J58" s="75">
        <v>0</v>
      </c>
      <c r="K58" s="75">
        <v>0</v>
      </c>
      <c r="L58" s="75">
        <f>M58+N58</f>
        <v>271.61399999999998</v>
      </c>
      <c r="M58" s="75">
        <v>271.61399999999998</v>
      </c>
      <c r="N58" s="75">
        <v>0</v>
      </c>
      <c r="O58" s="75">
        <v>0</v>
      </c>
      <c r="P58" s="75">
        <f>Q58+R58</f>
        <v>-56.148999999999972</v>
      </c>
      <c r="Q58" s="75">
        <f t="shared" si="25"/>
        <v>-56.148999999999972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17</v>
      </c>
      <c r="H59" s="75">
        <f t="shared" si="35"/>
        <v>17</v>
      </c>
      <c r="I59" s="75">
        <f t="shared" si="35"/>
        <v>17</v>
      </c>
      <c r="J59" s="75">
        <f t="shared" si="35"/>
        <v>0</v>
      </c>
      <c r="K59" s="75">
        <f t="shared" si="35"/>
        <v>0</v>
      </c>
      <c r="L59" s="75">
        <f t="shared" si="35"/>
        <v>35</v>
      </c>
      <c r="M59" s="75">
        <f t="shared" si="35"/>
        <v>35</v>
      </c>
      <c r="N59" s="75">
        <f t="shared" si="35"/>
        <v>0</v>
      </c>
      <c r="O59" s="75">
        <f t="shared" si="35"/>
        <v>0</v>
      </c>
      <c r="P59" s="75">
        <f>P60</f>
        <v>-18</v>
      </c>
      <c r="Q59" s="75">
        <f t="shared" si="25"/>
        <v>-18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17</v>
      </c>
      <c r="H60" s="74">
        <f t="shared" si="35"/>
        <v>17</v>
      </c>
      <c r="I60" s="74">
        <f t="shared" si="35"/>
        <v>17</v>
      </c>
      <c r="J60" s="74">
        <f t="shared" si="35"/>
        <v>0</v>
      </c>
      <c r="K60" s="74">
        <f t="shared" si="35"/>
        <v>0</v>
      </c>
      <c r="L60" s="74">
        <f t="shared" si="35"/>
        <v>35</v>
      </c>
      <c r="M60" s="74">
        <f t="shared" si="35"/>
        <v>35</v>
      </c>
      <c r="N60" s="74">
        <f t="shared" si="35"/>
        <v>0</v>
      </c>
      <c r="O60" s="74">
        <f t="shared" si="35"/>
        <v>0</v>
      </c>
      <c r="P60" s="74">
        <f>P61</f>
        <v>-18</v>
      </c>
      <c r="Q60" s="74">
        <f t="shared" si="25"/>
        <v>-18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17</v>
      </c>
      <c r="H61" s="75">
        <f>I61+J61</f>
        <v>17</v>
      </c>
      <c r="I61" s="75">
        <v>17</v>
      </c>
      <c r="J61" s="75">
        <v>0</v>
      </c>
      <c r="K61" s="75">
        <v>0</v>
      </c>
      <c r="L61" s="75">
        <f>M61+N61</f>
        <v>35</v>
      </c>
      <c r="M61" s="75">
        <v>35</v>
      </c>
      <c r="N61" s="75">
        <v>0</v>
      </c>
      <c r="O61" s="75">
        <v>0</v>
      </c>
      <c r="P61" s="75">
        <f>Q61+R61</f>
        <v>-18</v>
      </c>
      <c r="Q61" s="75">
        <f t="shared" si="25"/>
        <v>-18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45.688000000000002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9.4720000000000013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45.688000000000002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9.4720000000000013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45.688000000000002</v>
      </c>
      <c r="H64" s="75">
        <f>I64+J64</f>
        <v>45.688000000000002</v>
      </c>
      <c r="I64" s="75">
        <v>45.688000000000002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9.4720000000000013</v>
      </c>
      <c r="Q64" s="75">
        <f t="shared" si="25"/>
        <v>9.4720000000000013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36624.885999999999</v>
      </c>
      <c r="D65" s="74">
        <f>D66+D68+D70+D71+D72</f>
        <v>24766.962000000003</v>
      </c>
      <c r="E65" s="74">
        <f t="shared" ref="E65:S65" si="37">E66+E68+E70+E71+E72</f>
        <v>11857.924000000001</v>
      </c>
      <c r="F65" s="74">
        <f t="shared" si="37"/>
        <v>11849.009</v>
      </c>
      <c r="G65" s="74">
        <f t="shared" si="37"/>
        <v>8729.93</v>
      </c>
      <c r="H65" s="74">
        <f t="shared" si="37"/>
        <v>14410.723770000001</v>
      </c>
      <c r="I65" s="74">
        <f t="shared" si="37"/>
        <v>7995.5507699999998</v>
      </c>
      <c r="J65" s="74">
        <f t="shared" si="37"/>
        <v>6415.1729999999998</v>
      </c>
      <c r="K65" s="74">
        <f t="shared" si="37"/>
        <v>6415.1729999999998</v>
      </c>
      <c r="L65" s="74">
        <f t="shared" si="37"/>
        <v>7813.3587499999994</v>
      </c>
      <c r="M65" s="74">
        <f t="shared" si="37"/>
        <v>7315.0373899999995</v>
      </c>
      <c r="N65" s="74">
        <f t="shared" si="37"/>
        <v>498.32136000000003</v>
      </c>
      <c r="O65" s="74">
        <f t="shared" si="37"/>
        <v>0</v>
      </c>
      <c r="P65" s="74">
        <f t="shared" si="37"/>
        <v>6597.3650200000002</v>
      </c>
      <c r="Q65" s="74">
        <f t="shared" si="37"/>
        <v>680.51337999999987</v>
      </c>
      <c r="R65" s="74">
        <f t="shared" si="37"/>
        <v>5916.8516399999999</v>
      </c>
      <c r="S65" s="74">
        <f t="shared" si="37"/>
        <v>6415.1729999999998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726.98900000000003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726.98900000000003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31288.377</v>
      </c>
      <c r="D68" s="74">
        <v>19430.453000000001</v>
      </c>
      <c r="E68" s="74">
        <v>11857.924000000001</v>
      </c>
      <c r="F68" s="74">
        <v>11849.009</v>
      </c>
      <c r="G68" s="74">
        <v>7998.5110000000004</v>
      </c>
      <c r="H68" s="74">
        <f>I68+J68</f>
        <v>14410.723770000001</v>
      </c>
      <c r="I68" s="74">
        <v>7995.5507699999998</v>
      </c>
      <c r="J68" s="74">
        <v>6415.1729999999998</v>
      </c>
      <c r="K68" s="74">
        <v>6415.1729999999998</v>
      </c>
      <c r="L68" s="74">
        <f>M68+N68</f>
        <v>7811.7885999999999</v>
      </c>
      <c r="M68" s="74">
        <v>7313.4672399999999</v>
      </c>
      <c r="N68" s="74">
        <v>498.32136000000003</v>
      </c>
      <c r="O68" s="74">
        <v>0</v>
      </c>
      <c r="P68" s="74">
        <f>Q68+R68</f>
        <v>6598.9351699999997</v>
      </c>
      <c r="Q68" s="74">
        <f t="shared" si="25"/>
        <v>682.08352999999988</v>
      </c>
      <c r="R68" s="74">
        <f t="shared" si="25"/>
        <v>5916.8516399999999</v>
      </c>
      <c r="S68" s="74">
        <f t="shared" si="25"/>
        <v>6415.1729999999998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4.43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4.43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441.8</v>
      </c>
      <c r="H73" s="74">
        <f t="shared" si="42"/>
        <v>441.01053000000002</v>
      </c>
      <c r="I73" s="74">
        <f t="shared" si="42"/>
        <v>441.01053000000002</v>
      </c>
      <c r="J73" s="74">
        <f t="shared" si="42"/>
        <v>0</v>
      </c>
      <c r="K73" s="74">
        <f t="shared" si="42"/>
        <v>0</v>
      </c>
      <c r="L73" s="74">
        <f t="shared" si="42"/>
        <v>209.38150000000002</v>
      </c>
      <c r="M73" s="74">
        <f t="shared" si="42"/>
        <v>209.38150000000002</v>
      </c>
      <c r="N73" s="74">
        <f t="shared" si="42"/>
        <v>0</v>
      </c>
      <c r="O73" s="74">
        <f t="shared" si="42"/>
        <v>0</v>
      </c>
      <c r="P73" s="74">
        <f>P74</f>
        <v>231.62903</v>
      </c>
      <c r="Q73" s="74">
        <f t="shared" si="25"/>
        <v>231.62903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441.8</v>
      </c>
      <c r="H74" s="75">
        <f t="shared" si="43"/>
        <v>441.01053000000002</v>
      </c>
      <c r="I74" s="75">
        <f t="shared" si="43"/>
        <v>441.01053000000002</v>
      </c>
      <c r="J74" s="75">
        <f t="shared" si="43"/>
        <v>0</v>
      </c>
      <c r="K74" s="75">
        <f t="shared" si="43"/>
        <v>0</v>
      </c>
      <c r="L74" s="75">
        <f t="shared" si="43"/>
        <v>209.38150000000002</v>
      </c>
      <c r="M74" s="75">
        <f t="shared" si="43"/>
        <v>209.38150000000002</v>
      </c>
      <c r="N74" s="75">
        <f t="shared" si="43"/>
        <v>0</v>
      </c>
      <c r="O74" s="75">
        <f t="shared" si="43"/>
        <v>0</v>
      </c>
      <c r="P74" s="75">
        <f>P75+P76</f>
        <v>231.62903</v>
      </c>
      <c r="Q74" s="75">
        <f t="shared" si="25"/>
        <v>231.62903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325.57</v>
      </c>
      <c r="H75" s="75">
        <f>I75+J75</f>
        <v>325.11853000000002</v>
      </c>
      <c r="I75" s="75">
        <v>325.11853000000002</v>
      </c>
      <c r="J75" s="75">
        <v>0</v>
      </c>
      <c r="K75" s="75">
        <v>0</v>
      </c>
      <c r="L75" s="75">
        <f>M75+N75</f>
        <v>183.11850000000001</v>
      </c>
      <c r="M75" s="75">
        <v>183.11850000000001</v>
      </c>
      <c r="N75" s="75">
        <v>0</v>
      </c>
      <c r="O75" s="75">
        <v>0</v>
      </c>
      <c r="P75" s="75">
        <f>Q75+R75</f>
        <v>142.00003000000001</v>
      </c>
      <c r="Q75" s="75">
        <f t="shared" si="25"/>
        <v>142.00003000000001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116.23</v>
      </c>
      <c r="H76" s="75">
        <f>I76+J76</f>
        <v>115.892</v>
      </c>
      <c r="I76" s="75">
        <v>115.892</v>
      </c>
      <c r="J76" s="75">
        <v>0</v>
      </c>
      <c r="K76" s="75">
        <v>0</v>
      </c>
      <c r="L76" s="75">
        <f>M76+N76</f>
        <v>26.263000000000002</v>
      </c>
      <c r="M76" s="75">
        <v>26.263000000000002</v>
      </c>
      <c r="N76" s="75">
        <v>0</v>
      </c>
      <c r="O76" s="75">
        <v>0</v>
      </c>
      <c r="P76" s="75">
        <f>Q76+R76</f>
        <v>89.628999999999991</v>
      </c>
      <c r="Q76" s="75">
        <f t="shared" si="25"/>
        <v>89.628999999999991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114.8</v>
      </c>
      <c r="H77" s="74">
        <f t="shared" si="44"/>
        <v>101.35120000000001</v>
      </c>
      <c r="I77" s="74">
        <f t="shared" si="44"/>
        <v>101.35120000000001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101.35120000000001</v>
      </c>
      <c r="Q77" s="74">
        <f t="shared" si="25"/>
        <v>101.35120000000001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114.8</v>
      </c>
      <c r="H78" s="75">
        <f t="shared" si="45"/>
        <v>101.35120000000001</v>
      </c>
      <c r="I78" s="75">
        <f t="shared" si="45"/>
        <v>101.35120000000001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101.35120000000001</v>
      </c>
      <c r="Q78" s="75">
        <f t="shared" si="25"/>
        <v>101.35120000000001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114.8</v>
      </c>
      <c r="H79" s="75">
        <f>I79+J79</f>
        <v>101.35120000000001</v>
      </c>
      <c r="I79" s="75">
        <v>101.35120000000001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101.35120000000001</v>
      </c>
      <c r="Q79" s="75">
        <f t="shared" si="25"/>
        <v>101.35120000000001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5" t="s">
        <v>122</v>
      </c>
      <c r="B82" s="106"/>
      <c r="C82" s="77">
        <f t="shared" si="23"/>
        <v>211566.61849999998</v>
      </c>
      <c r="D82" s="78">
        <f>D44+D46+D59+D62+D65+D73+D77</f>
        <v>151734.709</v>
      </c>
      <c r="E82" s="78">
        <f>E44+E46+E59+E62+E65+E73+E77</f>
        <v>59831.909499999994</v>
      </c>
      <c r="F82" s="78">
        <f t="shared" ref="F82:G82" si="47">F44+F46+F59+F62+F65+F73+F77</f>
        <v>58605.825819999998</v>
      </c>
      <c r="G82" s="78">
        <f t="shared" si="47"/>
        <v>74389.10100000001</v>
      </c>
      <c r="H82" s="78">
        <f>H44+H46+H59+H62+H65+H73+H77</f>
        <v>85889.394539999994</v>
      </c>
      <c r="I82" s="78">
        <f>I44+I46+I59+I62+I65+I73+I77</f>
        <v>73602.166010000001</v>
      </c>
      <c r="J82" s="78">
        <f t="shared" ref="J82:O82" si="48">J44+J46+J59+J62+J65+J73+J77</f>
        <v>12287.22853</v>
      </c>
      <c r="K82" s="78">
        <f t="shared" si="48"/>
        <v>11473.97882</v>
      </c>
      <c r="L82" s="78">
        <f t="shared" si="48"/>
        <v>62027.594559999998</v>
      </c>
      <c r="M82" s="78">
        <f t="shared" si="48"/>
        <v>60436.948919999995</v>
      </c>
      <c r="N82" s="78">
        <f t="shared" si="48"/>
        <v>1590.6456400000002</v>
      </c>
      <c r="O82" s="78">
        <f t="shared" si="48"/>
        <v>0</v>
      </c>
      <c r="P82" s="78">
        <f>P44+P46+P59+P62+P65+P73+P77</f>
        <v>23861.799980000007</v>
      </c>
      <c r="Q82" s="78">
        <f t="shared" si="25"/>
        <v>13165.217090000006</v>
      </c>
      <c r="R82" s="78">
        <f t="shared" si="25"/>
        <v>10696.58289</v>
      </c>
      <c r="S82" s="78">
        <f t="shared" si="25"/>
        <v>11473.97882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2:B82"/>
    <mergeCell ref="K5:K8"/>
    <mergeCell ref="M5:M8"/>
    <mergeCell ref="N5:N8"/>
    <mergeCell ref="A10:C10"/>
    <mergeCell ref="A37:B37"/>
    <mergeCell ref="A42:B42"/>
    <mergeCell ref="B43:C43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71" activePane="bottomLeft" state="frozen"/>
      <selection activeCell="A6" sqref="A6"/>
      <selection pane="bottomLeft" activeCell="N75" sqref="N7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167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2" t="s">
        <v>150</v>
      </c>
      <c r="S3" s="112"/>
    </row>
    <row r="4" spans="1:19" ht="32.4" customHeight="1" x14ac:dyDescent="0.3">
      <c r="A4" s="107" t="s">
        <v>123</v>
      </c>
      <c r="B4" s="107" t="s">
        <v>124</v>
      </c>
      <c r="C4" s="113" t="s">
        <v>168</v>
      </c>
      <c r="D4" s="108" t="s">
        <v>2</v>
      </c>
      <c r="E4" s="108"/>
      <c r="F4" s="108"/>
      <c r="G4" s="114" t="s">
        <v>169</v>
      </c>
      <c r="H4" s="109" t="s">
        <v>170</v>
      </c>
      <c r="I4" s="107" t="s">
        <v>2</v>
      </c>
      <c r="J4" s="107"/>
      <c r="K4" s="107"/>
      <c r="L4" s="109" t="s">
        <v>171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83">
        <v>1</v>
      </c>
      <c r="C9" s="86">
        <v>2</v>
      </c>
      <c r="D9" s="83">
        <v>3</v>
      </c>
      <c r="E9" s="84">
        <v>4</v>
      </c>
      <c r="F9" s="84">
        <v>5</v>
      </c>
      <c r="G9" s="84">
        <v>6</v>
      </c>
      <c r="H9" s="83">
        <v>7</v>
      </c>
      <c r="I9" s="83">
        <v>8</v>
      </c>
      <c r="J9" s="84">
        <v>9</v>
      </c>
      <c r="K9" s="84">
        <v>10</v>
      </c>
      <c r="L9" s="2">
        <v>11</v>
      </c>
      <c r="M9" s="83">
        <v>12</v>
      </c>
      <c r="N9" s="84">
        <v>13</v>
      </c>
      <c r="O9" s="84">
        <v>14</v>
      </c>
      <c r="P9" s="85" t="s">
        <v>9</v>
      </c>
      <c r="Q9" s="83" t="s">
        <v>10</v>
      </c>
      <c r="R9" s="84" t="s">
        <v>11</v>
      </c>
      <c r="S9" s="84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32583.600000000002</v>
      </c>
      <c r="H11" s="67">
        <f t="shared" si="0"/>
        <v>33810.49149</v>
      </c>
      <c r="I11" s="67">
        <f t="shared" si="0"/>
        <v>33810.49149</v>
      </c>
      <c r="J11" s="67">
        <f t="shared" si="0"/>
        <v>0</v>
      </c>
      <c r="K11" s="67">
        <f t="shared" si="0"/>
        <v>0</v>
      </c>
      <c r="L11" s="67">
        <f t="shared" si="0"/>
        <v>31370.993490000001</v>
      </c>
      <c r="M11" s="67">
        <f t="shared" si="0"/>
        <v>31370.993490000001</v>
      </c>
      <c r="N11" s="67">
        <f t="shared" si="0"/>
        <v>0</v>
      </c>
      <c r="O11" s="67">
        <f t="shared" si="0"/>
        <v>0</v>
      </c>
      <c r="P11" s="67">
        <f t="shared" si="0"/>
        <v>2439.4979999999987</v>
      </c>
      <c r="Q11" s="67">
        <f t="shared" si="0"/>
        <v>2439.4979999999987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32583.600000000002</v>
      </c>
      <c r="H13" s="67">
        <f t="shared" si="1"/>
        <v>33810.49149</v>
      </c>
      <c r="I13" s="67">
        <f t="shared" si="1"/>
        <v>33810.49149</v>
      </c>
      <c r="J13" s="67">
        <f t="shared" si="1"/>
        <v>0</v>
      </c>
      <c r="K13" s="67">
        <f t="shared" si="1"/>
        <v>0</v>
      </c>
      <c r="L13" s="67">
        <f t="shared" si="1"/>
        <v>31370.993490000001</v>
      </c>
      <c r="M13" s="67">
        <f t="shared" si="1"/>
        <v>31370.993490000001</v>
      </c>
      <c r="N13" s="67">
        <f t="shared" si="1"/>
        <v>0</v>
      </c>
      <c r="O13" s="67">
        <f t="shared" si="1"/>
        <v>0</v>
      </c>
      <c r="P13" s="67">
        <f t="shared" si="1"/>
        <v>2439.4979999999987</v>
      </c>
      <c r="Q13" s="67">
        <f t="shared" si="1"/>
        <v>2439.4979999999987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18195.800000000003</v>
      </c>
      <c r="H14" s="67">
        <f t="shared" si="2"/>
        <v>18534.844420000001</v>
      </c>
      <c r="I14" s="67">
        <f t="shared" si="2"/>
        <v>18534.844420000001</v>
      </c>
      <c r="J14" s="67">
        <f t="shared" si="2"/>
        <v>0</v>
      </c>
      <c r="K14" s="67">
        <f t="shared" si="2"/>
        <v>0</v>
      </c>
      <c r="L14" s="67">
        <f t="shared" si="2"/>
        <v>15626.065560000001</v>
      </c>
      <c r="M14" s="67">
        <f t="shared" si="2"/>
        <v>15626.065560000001</v>
      </c>
      <c r="N14" s="67">
        <f t="shared" si="2"/>
        <v>0</v>
      </c>
      <c r="O14" s="67">
        <f t="shared" si="2"/>
        <v>0</v>
      </c>
      <c r="P14" s="67">
        <f t="shared" si="2"/>
        <v>2908.778859999999</v>
      </c>
      <c r="Q14" s="67">
        <f t="shared" si="2"/>
        <v>2908.778859999999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9.8877400000000009</v>
      </c>
      <c r="I15" s="68">
        <v>9.8877400000000009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-15.66412</v>
      </c>
      <c r="Q15" s="68">
        <f>I15-M15</f>
        <v>-15.66412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422</v>
      </c>
      <c r="H16" s="68">
        <f>I16</f>
        <v>517.58963000000006</v>
      </c>
      <c r="I16" s="68">
        <v>517.58963000000006</v>
      </c>
      <c r="J16" s="68">
        <v>0</v>
      </c>
      <c r="K16" s="68">
        <v>0</v>
      </c>
      <c r="L16" s="68">
        <f t="shared" ref="L16:L18" si="4">M16+N16</f>
        <v>342.35691000000003</v>
      </c>
      <c r="M16" s="68">
        <v>342.35691000000003</v>
      </c>
      <c r="N16" s="68">
        <v>0</v>
      </c>
      <c r="O16" s="68">
        <v>0</v>
      </c>
      <c r="P16" s="68">
        <f t="shared" ref="P16:S18" si="5">H16-L16</f>
        <v>175.23272000000003</v>
      </c>
      <c r="Q16" s="68">
        <f t="shared" si="5"/>
        <v>175.23272000000003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4180.5</v>
      </c>
      <c r="H17" s="68">
        <f t="shared" ref="H17:H18" si="6">I17</f>
        <v>4281.9993999999997</v>
      </c>
      <c r="I17" s="68">
        <v>4281.9993999999997</v>
      </c>
      <c r="J17" s="68">
        <v>0</v>
      </c>
      <c r="K17" s="68">
        <v>0</v>
      </c>
      <c r="L17" s="68">
        <f t="shared" si="4"/>
        <v>4161.0349200000001</v>
      </c>
      <c r="M17" s="68">
        <v>4161.0349200000001</v>
      </c>
      <c r="N17" s="68">
        <v>0</v>
      </c>
      <c r="O17" s="68">
        <v>0</v>
      </c>
      <c r="P17" s="68">
        <f t="shared" si="5"/>
        <v>120.96447999999964</v>
      </c>
      <c r="Q17" s="68">
        <f t="shared" si="5"/>
        <v>120.96447999999964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13577.2</v>
      </c>
      <c r="H18" s="68">
        <f t="shared" si="6"/>
        <v>13725.36765</v>
      </c>
      <c r="I18" s="68">
        <v>13725.36765</v>
      </c>
      <c r="J18" s="68">
        <v>0</v>
      </c>
      <c r="K18" s="68">
        <v>0</v>
      </c>
      <c r="L18" s="68">
        <f t="shared" si="4"/>
        <v>11097.121870000001</v>
      </c>
      <c r="M18" s="68">
        <v>11097.121870000001</v>
      </c>
      <c r="N18" s="68">
        <v>0</v>
      </c>
      <c r="O18" s="68">
        <v>0</v>
      </c>
      <c r="P18" s="68">
        <f t="shared" si="5"/>
        <v>2628.2457799999993</v>
      </c>
      <c r="Q18" s="68">
        <f t="shared" si="5"/>
        <v>2628.2457799999993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14387.8</v>
      </c>
      <c r="H19" s="67">
        <f t="shared" si="7"/>
        <v>15275.647070000001</v>
      </c>
      <c r="I19" s="67">
        <f t="shared" si="7"/>
        <v>15275.647070000001</v>
      </c>
      <c r="J19" s="67">
        <f t="shared" si="7"/>
        <v>0</v>
      </c>
      <c r="K19" s="67">
        <f t="shared" si="7"/>
        <v>0</v>
      </c>
      <c r="L19" s="67">
        <f t="shared" si="7"/>
        <v>15744.92793</v>
      </c>
      <c r="M19" s="67">
        <f t="shared" si="7"/>
        <v>15744.92793</v>
      </c>
      <c r="N19" s="67">
        <f t="shared" si="7"/>
        <v>0</v>
      </c>
      <c r="O19" s="67">
        <f t="shared" si="7"/>
        <v>0</v>
      </c>
      <c r="P19" s="67">
        <f t="shared" si="7"/>
        <v>-469.28086000000008</v>
      </c>
      <c r="Q19" s="67">
        <f t="shared" si="7"/>
        <v>-469.28086000000008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1738.8</v>
      </c>
      <c r="H20" s="68">
        <f>I20</f>
        <v>1852.9443200000001</v>
      </c>
      <c r="I20" s="68">
        <v>1852.9443200000001</v>
      </c>
      <c r="J20" s="68">
        <v>0</v>
      </c>
      <c r="K20" s="68">
        <v>0</v>
      </c>
      <c r="L20" s="68">
        <f>M20+N20</f>
        <v>1795.3617099999999</v>
      </c>
      <c r="M20" s="68">
        <v>1795.3617099999999</v>
      </c>
      <c r="N20" s="68">
        <v>0</v>
      </c>
      <c r="O20" s="68">
        <v>0</v>
      </c>
      <c r="P20" s="68">
        <f t="shared" ref="P20:S21" si="8">H20-L20</f>
        <v>57.582610000000159</v>
      </c>
      <c r="Q20" s="68">
        <f t="shared" si="8"/>
        <v>57.582610000000159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12649</v>
      </c>
      <c r="H21" s="68">
        <f>I21</f>
        <v>13422.70275</v>
      </c>
      <c r="I21" s="68">
        <v>13422.70275</v>
      </c>
      <c r="J21" s="68">
        <v>0</v>
      </c>
      <c r="K21" s="68">
        <v>0</v>
      </c>
      <c r="L21" s="68">
        <f>M21+N21</f>
        <v>13949.566220000001</v>
      </c>
      <c r="M21" s="68">
        <v>13949.566220000001</v>
      </c>
      <c r="N21" s="68">
        <v>0</v>
      </c>
      <c r="O21" s="68">
        <v>0</v>
      </c>
      <c r="P21" s="68">
        <f t="shared" si="8"/>
        <v>-526.86347000000023</v>
      </c>
      <c r="Q21" s="68">
        <f t="shared" si="8"/>
        <v>-526.86347000000023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316.10000000000002</v>
      </c>
      <c r="H25" s="67">
        <f>I25+J25</f>
        <v>1007.16147</v>
      </c>
      <c r="I25" s="67">
        <f>I26+I29+I31</f>
        <v>332.48622999999998</v>
      </c>
      <c r="J25" s="67">
        <f>J26+J29+J31</f>
        <v>674.67524000000003</v>
      </c>
      <c r="K25" s="67">
        <f t="shared" si="11"/>
        <v>0</v>
      </c>
      <c r="L25" s="67">
        <f>M25+N25</f>
        <v>1920.4814899999999</v>
      </c>
      <c r="M25" s="67">
        <f>M26+M29+M31</f>
        <v>481.28799999999995</v>
      </c>
      <c r="N25" s="67">
        <f t="shared" ref="N25:S25" si="12">N26+N29+N31</f>
        <v>1439.1934899999999</v>
      </c>
      <c r="O25" s="67">
        <f t="shared" si="12"/>
        <v>0</v>
      </c>
      <c r="P25" s="67">
        <f>Q25+R25</f>
        <v>-913.32001999999989</v>
      </c>
      <c r="Q25" s="67">
        <f>I25-M25</f>
        <v>-148.80176999999998</v>
      </c>
      <c r="R25" s="67">
        <f t="shared" si="12"/>
        <v>-764.51824999999985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312</v>
      </c>
      <c r="H26" s="68">
        <f t="shared" si="13"/>
        <v>317.59050999999999</v>
      </c>
      <c r="I26" s="68">
        <f t="shared" si="13"/>
        <v>317.59050999999999</v>
      </c>
      <c r="J26" s="68">
        <f t="shared" si="13"/>
        <v>0</v>
      </c>
      <c r="K26" s="68">
        <f t="shared" si="13"/>
        <v>0</v>
      </c>
      <c r="L26" s="68">
        <f t="shared" si="13"/>
        <v>474.16199999999998</v>
      </c>
      <c r="M26" s="68">
        <f t="shared" si="13"/>
        <v>474.16199999999998</v>
      </c>
      <c r="N26" s="68">
        <f t="shared" si="13"/>
        <v>0</v>
      </c>
      <c r="O26" s="68">
        <f t="shared" si="13"/>
        <v>0</v>
      </c>
      <c r="P26" s="68">
        <f>H26-L26</f>
        <v>-156.57148999999998</v>
      </c>
      <c r="Q26" s="68">
        <f>I26-M26</f>
        <v>-156.57148999999998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156</v>
      </c>
      <c r="H27" s="68">
        <f>I27</f>
        <v>158.16251</v>
      </c>
      <c r="I27" s="68">
        <v>158.16251</v>
      </c>
      <c r="J27" s="68">
        <v>0</v>
      </c>
      <c r="K27" s="68">
        <v>0</v>
      </c>
      <c r="L27" s="68">
        <f>M27+N27</f>
        <v>161.38</v>
      </c>
      <c r="M27" s="68">
        <v>161.38</v>
      </c>
      <c r="N27" s="68">
        <v>0</v>
      </c>
      <c r="O27" s="68">
        <v>0</v>
      </c>
      <c r="P27" s="68">
        <f>H27-L27</f>
        <v>-3.217489999999998</v>
      </c>
      <c r="Q27" s="68">
        <f>I27-M27</f>
        <v>-3.217489999999998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156</v>
      </c>
      <c r="H28" s="68">
        <f>I28</f>
        <v>159.428</v>
      </c>
      <c r="I28" s="68">
        <v>159.428</v>
      </c>
      <c r="J28" s="68">
        <v>0</v>
      </c>
      <c r="K28" s="68">
        <v>0</v>
      </c>
      <c r="L28" s="68">
        <f>M28+N28</f>
        <v>312.78199999999998</v>
      </c>
      <c r="M28" s="68">
        <v>312.78199999999998</v>
      </c>
      <c r="N28" s="68">
        <v>0</v>
      </c>
      <c r="O28" s="68">
        <v>0</v>
      </c>
      <c r="P28" s="68">
        <f>H28-L28</f>
        <v>-153.35399999999998</v>
      </c>
      <c r="Q28" s="68">
        <f>I28-M28</f>
        <v>-153.35399999999998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4.0999999999999996</v>
      </c>
      <c r="H29" s="68">
        <f t="shared" si="14"/>
        <v>14.895720000000001</v>
      </c>
      <c r="I29" s="68">
        <f t="shared" si="14"/>
        <v>14.895720000000001</v>
      </c>
      <c r="J29" s="68">
        <f t="shared" si="14"/>
        <v>0</v>
      </c>
      <c r="K29" s="68">
        <f t="shared" si="14"/>
        <v>0</v>
      </c>
      <c r="L29" s="68">
        <f t="shared" si="14"/>
        <v>7.1260000000000003</v>
      </c>
      <c r="M29" s="68">
        <f t="shared" si="14"/>
        <v>7.1260000000000003</v>
      </c>
      <c r="N29" s="68">
        <f t="shared" si="14"/>
        <v>0</v>
      </c>
      <c r="O29" s="68">
        <f t="shared" si="14"/>
        <v>0</v>
      </c>
      <c r="P29" s="68">
        <f t="shared" si="14"/>
        <v>7.7697200000000004</v>
      </c>
      <c r="Q29" s="68">
        <f t="shared" si="14"/>
        <v>7.7697200000000004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4.0999999999999996</v>
      </c>
      <c r="H30" s="68">
        <f>I30</f>
        <v>14.895720000000001</v>
      </c>
      <c r="I30" s="68">
        <v>14.895720000000001</v>
      </c>
      <c r="J30" s="68">
        <v>0</v>
      </c>
      <c r="K30" s="68">
        <v>0</v>
      </c>
      <c r="L30" s="68">
        <f>M30+N30</f>
        <v>7.1260000000000003</v>
      </c>
      <c r="M30" s="68">
        <v>7.1260000000000003</v>
      </c>
      <c r="N30" s="68">
        <v>0</v>
      </c>
      <c r="O30" s="68">
        <v>0</v>
      </c>
      <c r="P30" s="68">
        <f>H30-L30</f>
        <v>7.7697200000000004</v>
      </c>
      <c r="Q30" s="68">
        <f>I30-M30</f>
        <v>7.7697200000000004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674.67524000000003</v>
      </c>
      <c r="I31" s="67">
        <f t="shared" si="15"/>
        <v>0</v>
      </c>
      <c r="J31" s="67">
        <f t="shared" si="15"/>
        <v>674.67524000000003</v>
      </c>
      <c r="K31" s="67">
        <f t="shared" si="15"/>
        <v>0</v>
      </c>
      <c r="L31" s="67">
        <f t="shared" si="15"/>
        <v>1439.1934899999999</v>
      </c>
      <c r="M31" s="67">
        <f t="shared" si="15"/>
        <v>0</v>
      </c>
      <c r="N31" s="67">
        <f t="shared" si="15"/>
        <v>1439.1934899999999</v>
      </c>
      <c r="O31" s="67">
        <f t="shared" si="15"/>
        <v>0</v>
      </c>
      <c r="P31" s="67">
        <f t="shared" si="15"/>
        <v>-764.51824999999985</v>
      </c>
      <c r="Q31" s="67">
        <f t="shared" si="15"/>
        <v>0</v>
      </c>
      <c r="R31" s="67">
        <f t="shared" si="15"/>
        <v>-764.51824999999985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559.16497000000004</v>
      </c>
      <c r="I32" s="68">
        <v>0</v>
      </c>
      <c r="J32" s="68">
        <v>559.16497000000004</v>
      </c>
      <c r="K32" s="68">
        <v>0</v>
      </c>
      <c r="L32" s="68">
        <f>M32+N32</f>
        <v>495.59701999999999</v>
      </c>
      <c r="M32" s="68">
        <v>0</v>
      </c>
      <c r="N32" s="68">
        <v>495.59701999999999</v>
      </c>
      <c r="O32" s="68">
        <v>0</v>
      </c>
      <c r="P32" s="68">
        <f>Q32+R32</f>
        <v>63.567950000000053</v>
      </c>
      <c r="Q32" s="68">
        <f t="shared" ref="Q32:S33" si="16">I32-M32</f>
        <v>0</v>
      </c>
      <c r="R32" s="68">
        <f t="shared" si="16"/>
        <v>63.567950000000053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115.51027000000001</v>
      </c>
      <c r="I33" s="68">
        <v>0</v>
      </c>
      <c r="J33" s="68">
        <v>115.51027000000001</v>
      </c>
      <c r="K33" s="68">
        <v>0</v>
      </c>
      <c r="L33" s="68">
        <f>M33+N33</f>
        <v>943.59646999999995</v>
      </c>
      <c r="M33" s="68">
        <v>0</v>
      </c>
      <c r="N33" s="68">
        <v>943.59646999999995</v>
      </c>
      <c r="O33" s="68">
        <v>0</v>
      </c>
      <c r="P33" s="68">
        <f>Q33+R33</f>
        <v>-828.08619999999996</v>
      </c>
      <c r="Q33" s="68">
        <f t="shared" si="16"/>
        <v>0</v>
      </c>
      <c r="R33" s="68">
        <f t="shared" si="16"/>
        <v>-828.08619999999996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1" t="s">
        <v>65</v>
      </c>
      <c r="B37" s="101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32899.700000000004</v>
      </c>
      <c r="H37" s="67">
        <f>I37+J37</f>
        <v>34817.652959999999</v>
      </c>
      <c r="I37" s="67">
        <f>I11+I25+I34</f>
        <v>34142.977720000003</v>
      </c>
      <c r="J37" s="67">
        <f>J11+J25</f>
        <v>674.67524000000003</v>
      </c>
      <c r="K37" s="67">
        <f t="shared" ref="K37:S37" si="19">K11+K25+K34</f>
        <v>0</v>
      </c>
      <c r="L37" s="67">
        <f t="shared" si="19"/>
        <v>33291.474979999999</v>
      </c>
      <c r="M37" s="67">
        <f t="shared" si="19"/>
        <v>31852.281490000001</v>
      </c>
      <c r="N37" s="67">
        <f t="shared" si="19"/>
        <v>1439.1934899999999</v>
      </c>
      <c r="O37" s="67">
        <f t="shared" si="19"/>
        <v>0</v>
      </c>
      <c r="P37" s="67">
        <f t="shared" si="19"/>
        <v>1526.1779799999988</v>
      </c>
      <c r="Q37" s="67">
        <f t="shared" si="19"/>
        <v>2290.6962299999986</v>
      </c>
      <c r="R37" s="67">
        <f t="shared" si="19"/>
        <v>-764.51824999999985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128514.54800000001</v>
      </c>
      <c r="D38" s="67">
        <f t="shared" si="20"/>
        <v>92095.271000000008</v>
      </c>
      <c r="E38" s="67">
        <f t="shared" si="20"/>
        <v>36419.277000000002</v>
      </c>
      <c r="F38" s="67">
        <f t="shared" si="20"/>
        <v>0</v>
      </c>
      <c r="G38" s="67">
        <f t="shared" si="20"/>
        <v>35920.400000000001</v>
      </c>
      <c r="H38" s="67">
        <f t="shared" si="20"/>
        <v>35920.400000000001</v>
      </c>
      <c r="I38" s="67">
        <f t="shared" si="20"/>
        <v>35920.400000000001</v>
      </c>
      <c r="J38" s="67">
        <f t="shared" si="20"/>
        <v>0</v>
      </c>
      <c r="K38" s="67">
        <f t="shared" si="20"/>
        <v>0</v>
      </c>
      <c r="L38" s="67">
        <f t="shared" si="20"/>
        <v>25062.15</v>
      </c>
      <c r="M38" s="67">
        <f t="shared" si="20"/>
        <v>25062.15</v>
      </c>
      <c r="N38" s="67">
        <f t="shared" si="20"/>
        <v>0</v>
      </c>
      <c r="O38" s="67">
        <f t="shared" si="20"/>
        <v>0</v>
      </c>
      <c r="P38" s="67">
        <f t="shared" si="20"/>
        <v>10858.25</v>
      </c>
      <c r="Q38" s="67">
        <f t="shared" si="20"/>
        <v>10858.25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85386.6</v>
      </c>
      <c r="D39" s="68">
        <v>85386.6</v>
      </c>
      <c r="E39" s="68">
        <v>0</v>
      </c>
      <c r="F39" s="68">
        <v>0</v>
      </c>
      <c r="G39" s="68">
        <v>35920.400000000001</v>
      </c>
      <c r="H39" s="68">
        <f>I39</f>
        <v>35920.400000000001</v>
      </c>
      <c r="I39" s="68">
        <v>35920.400000000001</v>
      </c>
      <c r="J39" s="68">
        <v>0</v>
      </c>
      <c r="K39" s="68">
        <v>0</v>
      </c>
      <c r="L39" s="68">
        <f>M39+N39</f>
        <v>25062.15</v>
      </c>
      <c r="M39" s="68">
        <v>25062.15</v>
      </c>
      <c r="N39" s="68">
        <v>0</v>
      </c>
      <c r="O39" s="68">
        <v>0</v>
      </c>
      <c r="P39" s="68">
        <f>H39-L39</f>
        <v>10858.25</v>
      </c>
      <c r="Q39" s="68">
        <f>I39-M39</f>
        <v>10858.25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43127.948000000004</v>
      </c>
      <c r="D40" s="68">
        <v>6708.6710000000003</v>
      </c>
      <c r="E40" s="68">
        <v>36419.277000000002</v>
      </c>
      <c r="F40" s="68"/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02" t="s">
        <v>116</v>
      </c>
      <c r="B42" s="102"/>
      <c r="C42" s="69">
        <f>C37+C38</f>
        <v>203593.06472000002</v>
      </c>
      <c r="D42" s="69">
        <f t="shared" ref="D42:S42" si="21">D37+D38</f>
        <v>166137.27100000001</v>
      </c>
      <c r="E42" s="69">
        <f t="shared" si="21"/>
        <v>37455.793720000001</v>
      </c>
      <c r="F42" s="69">
        <f t="shared" si="21"/>
        <v>0</v>
      </c>
      <c r="G42" s="69">
        <f t="shared" si="21"/>
        <v>68820.100000000006</v>
      </c>
      <c r="H42" s="69">
        <f t="shared" si="21"/>
        <v>70738.052960000001</v>
      </c>
      <c r="I42" s="69">
        <f t="shared" si="21"/>
        <v>70063.377720000004</v>
      </c>
      <c r="J42" s="69">
        <f t="shared" si="21"/>
        <v>674.67524000000003</v>
      </c>
      <c r="K42" s="69">
        <f t="shared" si="21"/>
        <v>0</v>
      </c>
      <c r="L42" s="69">
        <f t="shared" si="21"/>
        <v>58353.624980000001</v>
      </c>
      <c r="M42" s="69">
        <f t="shared" si="21"/>
        <v>56914.431490000003</v>
      </c>
      <c r="N42" s="69">
        <f t="shared" si="21"/>
        <v>1439.1934899999999</v>
      </c>
      <c r="O42" s="69">
        <f t="shared" si="21"/>
        <v>0</v>
      </c>
      <c r="P42" s="69">
        <f t="shared" si="21"/>
        <v>12384.427979999999</v>
      </c>
      <c r="Q42" s="69">
        <f t="shared" si="21"/>
        <v>13148.946229999998</v>
      </c>
      <c r="R42" s="69">
        <f t="shared" si="21"/>
        <v>-764.51824999999985</v>
      </c>
      <c r="S42" s="69">
        <f t="shared" si="21"/>
        <v>0</v>
      </c>
    </row>
    <row r="43" spans="1:20" ht="30" customHeight="1" x14ac:dyDescent="0.3">
      <c r="A43" s="13"/>
      <c r="B43" s="103" t="s">
        <v>115</v>
      </c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119298.879</v>
      </c>
      <c r="D44" s="74">
        <f>D45</f>
        <v>82134</v>
      </c>
      <c r="E44" s="74">
        <f t="shared" ref="E44:S44" si="22">E45</f>
        <v>37164.879000000001</v>
      </c>
      <c r="F44" s="74">
        <f t="shared" si="22"/>
        <v>37164.277000000002</v>
      </c>
      <c r="G44" s="74">
        <f t="shared" si="22"/>
        <v>37347.095999999998</v>
      </c>
      <c r="H44" s="74">
        <f t="shared" si="22"/>
        <v>38001.957629999997</v>
      </c>
      <c r="I44" s="74">
        <f t="shared" si="22"/>
        <v>37306.957629999997</v>
      </c>
      <c r="J44" s="74">
        <f t="shared" si="22"/>
        <v>695</v>
      </c>
      <c r="K44" s="74">
        <f t="shared" si="22"/>
        <v>695</v>
      </c>
      <c r="L44" s="74">
        <f t="shared" si="22"/>
        <v>24733.91963</v>
      </c>
      <c r="M44" s="74">
        <f t="shared" si="22"/>
        <v>24724.533650000001</v>
      </c>
      <c r="N44" s="74">
        <f t="shared" si="22"/>
        <v>9.38598</v>
      </c>
      <c r="O44" s="74">
        <f t="shared" si="22"/>
        <v>0</v>
      </c>
      <c r="P44" s="74">
        <f t="shared" si="22"/>
        <v>13268.037999999997</v>
      </c>
      <c r="Q44" s="74">
        <f t="shared" si="22"/>
        <v>12582.423979999996</v>
      </c>
      <c r="R44" s="74">
        <f t="shared" si="22"/>
        <v>685.61401999999998</v>
      </c>
      <c r="S44" s="74">
        <f t="shared" si="22"/>
        <v>695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119298.879</v>
      </c>
      <c r="D45" s="75">
        <v>82134</v>
      </c>
      <c r="E45" s="75">
        <v>37164.879000000001</v>
      </c>
      <c r="F45" s="75">
        <v>37164.277000000002</v>
      </c>
      <c r="G45" s="75">
        <v>37347.095999999998</v>
      </c>
      <c r="H45" s="75">
        <f>I45+J45</f>
        <v>38001.957629999997</v>
      </c>
      <c r="I45" s="75">
        <v>37306.957629999997</v>
      </c>
      <c r="J45" s="75">
        <v>695</v>
      </c>
      <c r="K45" s="75">
        <v>695</v>
      </c>
      <c r="L45" s="75">
        <f>M45+N45</f>
        <v>24733.91963</v>
      </c>
      <c r="M45" s="75">
        <v>24724.533650000001</v>
      </c>
      <c r="N45" s="75">
        <v>9.38598</v>
      </c>
      <c r="O45" s="75">
        <v>0</v>
      </c>
      <c r="P45" s="75">
        <f>Q45+R45</f>
        <v>13268.037999999997</v>
      </c>
      <c r="Q45" s="75">
        <f>I45-M45</f>
        <v>12582.423979999996</v>
      </c>
      <c r="R45" s="75">
        <f>J45-N45</f>
        <v>685.61401999999998</v>
      </c>
      <c r="S45" s="75">
        <f>K45-O45</f>
        <v>695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47136.430270000004</v>
      </c>
      <c r="D46" s="74">
        <f>D47+D50+D54+D56</f>
        <v>42881.387000000002</v>
      </c>
      <c r="E46" s="74">
        <f>E47+E50+E54+E56</f>
        <v>4255.0432700000001</v>
      </c>
      <c r="F46" s="74">
        <f t="shared" ref="F46:P46" si="24">F47+F50+F54+F56</f>
        <v>3224.5329999999999</v>
      </c>
      <c r="G46" s="74">
        <f t="shared" si="24"/>
        <v>16587.528999999999</v>
      </c>
      <c r="H46" s="74">
        <f t="shared" si="24"/>
        <v>17366.829260000002</v>
      </c>
      <c r="I46" s="74">
        <f t="shared" si="24"/>
        <v>16583.836840000004</v>
      </c>
      <c r="J46" s="74">
        <f t="shared" si="24"/>
        <v>782.99241999999992</v>
      </c>
      <c r="K46" s="74">
        <f t="shared" si="24"/>
        <v>199.999</v>
      </c>
      <c r="L46" s="74">
        <f t="shared" si="24"/>
        <v>17317.123930000002</v>
      </c>
      <c r="M46" s="74">
        <f t="shared" si="24"/>
        <v>16324.408519999999</v>
      </c>
      <c r="N46" s="74">
        <f t="shared" si="24"/>
        <v>992.71540999999991</v>
      </c>
      <c r="O46" s="74">
        <f t="shared" si="24"/>
        <v>0</v>
      </c>
      <c r="P46" s="74">
        <f t="shared" si="24"/>
        <v>49.705330000001169</v>
      </c>
      <c r="Q46" s="74">
        <f t="shared" ref="Q46:S82" si="25">I46-M46</f>
        <v>259.42832000000453</v>
      </c>
      <c r="R46" s="74">
        <f t="shared" si="25"/>
        <v>-209.72298999999998</v>
      </c>
      <c r="S46" s="74">
        <f t="shared" si="25"/>
        <v>199.999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45928.401270000002</v>
      </c>
      <c r="D47" s="74">
        <f>D48+D49</f>
        <v>41673.358</v>
      </c>
      <c r="E47" s="74">
        <f>E48+E49</f>
        <v>4255.0432700000001</v>
      </c>
      <c r="F47" s="74">
        <f t="shared" ref="F47:P47" si="26">F48+F49</f>
        <v>3224.5329999999999</v>
      </c>
      <c r="G47" s="74">
        <f t="shared" si="26"/>
        <v>16390.192999999999</v>
      </c>
      <c r="H47" s="74">
        <f t="shared" si="26"/>
        <v>17170.142</v>
      </c>
      <c r="I47" s="74">
        <f t="shared" si="26"/>
        <v>16387.149580000001</v>
      </c>
      <c r="J47" s="74">
        <f t="shared" si="26"/>
        <v>782.99241999999992</v>
      </c>
      <c r="K47" s="74">
        <f t="shared" si="26"/>
        <v>199.999</v>
      </c>
      <c r="L47" s="74">
        <f t="shared" si="26"/>
        <v>16707.24048</v>
      </c>
      <c r="M47" s="74">
        <f t="shared" si="26"/>
        <v>15883.44695</v>
      </c>
      <c r="N47" s="74">
        <f t="shared" si="26"/>
        <v>823.79352999999992</v>
      </c>
      <c r="O47" s="74">
        <f t="shared" si="26"/>
        <v>0</v>
      </c>
      <c r="P47" s="74">
        <f t="shared" si="26"/>
        <v>462.90152000000114</v>
      </c>
      <c r="Q47" s="74">
        <f t="shared" si="25"/>
        <v>503.70263000000159</v>
      </c>
      <c r="R47" s="74">
        <f t="shared" si="25"/>
        <v>-40.801109999999994</v>
      </c>
      <c r="S47" s="74">
        <f t="shared" si="25"/>
        <v>199.999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38069.212370000001</v>
      </c>
      <c r="D48" s="75">
        <v>34077.067000000003</v>
      </c>
      <c r="E48" s="75">
        <v>3992.1453700000002</v>
      </c>
      <c r="F48" s="75">
        <v>3004.5329999999999</v>
      </c>
      <c r="G48" s="75">
        <v>13577.255999999999</v>
      </c>
      <c r="H48" s="75">
        <f t="shared" ref="H48:H53" si="27">I48+J48</f>
        <v>14114.326590000001</v>
      </c>
      <c r="I48" s="75">
        <v>13574.23107</v>
      </c>
      <c r="J48" s="75">
        <v>540.09551999999996</v>
      </c>
      <c r="K48" s="75">
        <v>0</v>
      </c>
      <c r="L48" s="75">
        <f t="shared" ref="L48:L53" si="28">M48+N48</f>
        <v>13537.377109999999</v>
      </c>
      <c r="M48" s="75">
        <v>13058.55193</v>
      </c>
      <c r="N48" s="75">
        <v>478.82517999999999</v>
      </c>
      <c r="O48" s="75">
        <v>0</v>
      </c>
      <c r="P48" s="75">
        <f>H48-L48</f>
        <v>576.94948000000113</v>
      </c>
      <c r="Q48" s="75">
        <f t="shared" si="25"/>
        <v>515.67914000000019</v>
      </c>
      <c r="R48" s="75">
        <f t="shared" si="25"/>
        <v>61.270339999999976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2812.9369999999999</v>
      </c>
      <c r="H49" s="75">
        <f t="shared" si="27"/>
        <v>3055.8154100000002</v>
      </c>
      <c r="I49" s="75">
        <v>2812.91851</v>
      </c>
      <c r="J49" s="75">
        <v>242.89689999999999</v>
      </c>
      <c r="K49" s="75">
        <v>199.999</v>
      </c>
      <c r="L49" s="75">
        <f t="shared" si="28"/>
        <v>3169.86337</v>
      </c>
      <c r="M49" s="75">
        <v>2824.8950199999999</v>
      </c>
      <c r="N49" s="75">
        <v>344.96834999999999</v>
      </c>
      <c r="O49" s="75">
        <v>0</v>
      </c>
      <c r="P49" s="75">
        <f>Q49+R49</f>
        <v>-114.04795999999996</v>
      </c>
      <c r="Q49" s="75">
        <f t="shared" si="25"/>
        <v>-11.976509999999962</v>
      </c>
      <c r="R49" s="75">
        <f t="shared" si="25"/>
        <v>-102.07145</v>
      </c>
      <c r="S49" s="75">
        <f t="shared" si="25"/>
        <v>199.999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17.001999999999999</v>
      </c>
      <c r="H50" s="74">
        <f t="shared" si="27"/>
        <v>17.001260000000002</v>
      </c>
      <c r="I50" s="74">
        <f>I51+I52+I53</f>
        <v>17.001260000000002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318.88344999999998</v>
      </c>
      <c r="M50" s="74">
        <f>M51+M52+M53</f>
        <v>149.96156999999999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-301.88218999999998</v>
      </c>
      <c r="Q50" s="74">
        <f t="shared" si="25"/>
        <v>-132.96030999999999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2.6040000000000001</v>
      </c>
      <c r="H52" s="75">
        <f t="shared" si="27"/>
        <v>2.6037599999999999</v>
      </c>
      <c r="I52" s="75">
        <v>2.6037599999999999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2.6037599999999999</v>
      </c>
      <c r="Q52" s="75">
        <f t="shared" si="25"/>
        <v>2.6037599999999999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318.88344999999998</v>
      </c>
      <c r="M53" s="79">
        <v>149.96156999999999</v>
      </c>
      <c r="N53" s="75">
        <v>168.92187999999999</v>
      </c>
      <c r="O53" s="75">
        <v>0</v>
      </c>
      <c r="P53" s="75">
        <f>Q53+R53</f>
        <v>-304.48595</v>
      </c>
      <c r="Q53" s="75">
        <f t="shared" si="25"/>
        <v>-135.56406999999999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180.334</v>
      </c>
      <c r="H56" s="74">
        <f t="shared" si="34"/>
        <v>179.68600000000001</v>
      </c>
      <c r="I56" s="74">
        <f t="shared" si="34"/>
        <v>179.68600000000001</v>
      </c>
      <c r="J56" s="74">
        <f t="shared" si="34"/>
        <v>0</v>
      </c>
      <c r="K56" s="74">
        <f t="shared" si="34"/>
        <v>0</v>
      </c>
      <c r="L56" s="74">
        <f t="shared" si="34"/>
        <v>291</v>
      </c>
      <c r="M56" s="74">
        <f t="shared" si="34"/>
        <v>291</v>
      </c>
      <c r="N56" s="74">
        <f t="shared" si="34"/>
        <v>0</v>
      </c>
      <c r="O56" s="74">
        <f t="shared" si="34"/>
        <v>0</v>
      </c>
      <c r="P56" s="74">
        <f t="shared" si="34"/>
        <v>-111.31399999999999</v>
      </c>
      <c r="Q56" s="74">
        <f t="shared" si="34"/>
        <v>-111.31399999999999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180.334</v>
      </c>
      <c r="H58" s="75">
        <f>I58+J58</f>
        <v>179.68600000000001</v>
      </c>
      <c r="I58" s="75">
        <v>179.68600000000001</v>
      </c>
      <c r="J58" s="75">
        <v>0</v>
      </c>
      <c r="K58" s="75">
        <v>0</v>
      </c>
      <c r="L58" s="75">
        <f>M58+N58</f>
        <v>228.88</v>
      </c>
      <c r="M58" s="75">
        <v>228.88</v>
      </c>
      <c r="N58" s="75">
        <v>0</v>
      </c>
      <c r="O58" s="75">
        <v>0</v>
      </c>
      <c r="P58" s="75">
        <f>Q58+R58</f>
        <v>-49.193999999999988</v>
      </c>
      <c r="Q58" s="75">
        <f t="shared" si="25"/>
        <v>-49.193999999999988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9</v>
      </c>
      <c r="H59" s="75">
        <f t="shared" si="35"/>
        <v>9</v>
      </c>
      <c r="I59" s="75">
        <f t="shared" si="35"/>
        <v>9</v>
      </c>
      <c r="J59" s="75">
        <f t="shared" si="35"/>
        <v>0</v>
      </c>
      <c r="K59" s="75">
        <f t="shared" si="35"/>
        <v>0</v>
      </c>
      <c r="L59" s="75">
        <f t="shared" si="35"/>
        <v>4</v>
      </c>
      <c r="M59" s="75">
        <f t="shared" si="35"/>
        <v>4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9</v>
      </c>
      <c r="H60" s="74">
        <f t="shared" si="35"/>
        <v>9</v>
      </c>
      <c r="I60" s="74">
        <f t="shared" si="35"/>
        <v>9</v>
      </c>
      <c r="J60" s="74">
        <f t="shared" si="35"/>
        <v>0</v>
      </c>
      <c r="K60" s="74">
        <f t="shared" si="35"/>
        <v>0</v>
      </c>
      <c r="L60" s="74">
        <f t="shared" si="35"/>
        <v>4</v>
      </c>
      <c r="M60" s="74">
        <f t="shared" si="35"/>
        <v>4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9</v>
      </c>
      <c r="H61" s="75">
        <f>I61+J61</f>
        <v>9</v>
      </c>
      <c r="I61" s="75">
        <v>9</v>
      </c>
      <c r="J61" s="75">
        <v>0</v>
      </c>
      <c r="K61" s="75">
        <v>0</v>
      </c>
      <c r="L61" s="75">
        <f>M61+N61</f>
        <v>4</v>
      </c>
      <c r="M61" s="75">
        <v>4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45.688000000000002</v>
      </c>
      <c r="H62" s="74">
        <f t="shared" si="36"/>
        <v>34.960999999999999</v>
      </c>
      <c r="I62" s="74">
        <f t="shared" si="36"/>
        <v>45.688000000000002</v>
      </c>
      <c r="J62" s="74">
        <f t="shared" si="36"/>
        <v>0</v>
      </c>
      <c r="K62" s="74">
        <f t="shared" si="36"/>
        <v>0</v>
      </c>
      <c r="L62" s="74">
        <f t="shared" si="36"/>
        <v>36.216000000000001</v>
      </c>
      <c r="M62" s="74">
        <f t="shared" si="36"/>
        <v>36.216000000000001</v>
      </c>
      <c r="N62" s="74">
        <f t="shared" si="36"/>
        <v>0</v>
      </c>
      <c r="O62" s="74">
        <f t="shared" si="36"/>
        <v>0</v>
      </c>
      <c r="P62" s="74">
        <f>P63</f>
        <v>-1.2550000000000026</v>
      </c>
      <c r="Q62" s="74">
        <f t="shared" si="25"/>
        <v>9.4720000000000013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v>45.688000000000002</v>
      </c>
      <c r="H63" s="75">
        <f t="shared" si="36"/>
        <v>34.960999999999999</v>
      </c>
      <c r="I63" s="75">
        <v>45.688000000000002</v>
      </c>
      <c r="J63" s="75">
        <f t="shared" si="36"/>
        <v>0</v>
      </c>
      <c r="K63" s="75">
        <f t="shared" si="36"/>
        <v>0</v>
      </c>
      <c r="L63" s="75">
        <f t="shared" si="36"/>
        <v>36.216000000000001</v>
      </c>
      <c r="M63" s="75">
        <f t="shared" si="36"/>
        <v>36.216000000000001</v>
      </c>
      <c r="N63" s="75">
        <f t="shared" si="36"/>
        <v>0</v>
      </c>
      <c r="O63" s="75">
        <f t="shared" si="36"/>
        <v>0</v>
      </c>
      <c r="P63" s="75">
        <f>P64</f>
        <v>-1.2550000000000026</v>
      </c>
      <c r="Q63" s="75">
        <f t="shared" si="25"/>
        <v>9.4720000000000013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36.216000000000001</v>
      </c>
      <c r="M64" s="75">
        <v>36.216000000000001</v>
      </c>
      <c r="N64" s="75">
        <v>0</v>
      </c>
      <c r="O64" s="75">
        <v>0</v>
      </c>
      <c r="P64" s="75">
        <f>Q64+R64</f>
        <v>-1.2550000000000026</v>
      </c>
      <c r="Q64" s="75">
        <f t="shared" si="25"/>
        <v>-1.2550000000000026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35624.885999999999</v>
      </c>
      <c r="D65" s="74">
        <f>D66+D68+D70+D71+D72</f>
        <v>24766.962000000003</v>
      </c>
      <c r="E65" s="74">
        <f t="shared" ref="E65:S65" si="37">E66+E68+E70+E71+E72</f>
        <v>10857.924000000001</v>
      </c>
      <c r="F65" s="74">
        <f t="shared" si="37"/>
        <v>10849.009</v>
      </c>
      <c r="G65" s="74">
        <f t="shared" si="37"/>
        <v>6127.1589999999997</v>
      </c>
      <c r="H65" s="74">
        <f t="shared" si="37"/>
        <v>7499.4635699999999</v>
      </c>
      <c r="I65" s="74">
        <f t="shared" si="37"/>
        <v>5810.1835700000001</v>
      </c>
      <c r="J65" s="74">
        <f t="shared" si="37"/>
        <v>1689.28</v>
      </c>
      <c r="K65" s="74">
        <f t="shared" si="37"/>
        <v>1689.28</v>
      </c>
      <c r="L65" s="74">
        <f t="shared" si="37"/>
        <v>5877.3176999999996</v>
      </c>
      <c r="M65" s="74">
        <f t="shared" si="37"/>
        <v>5451.9023399999996</v>
      </c>
      <c r="N65" s="74">
        <f t="shared" si="37"/>
        <v>425.41536000000002</v>
      </c>
      <c r="O65" s="74">
        <f t="shared" si="37"/>
        <v>0</v>
      </c>
      <c r="P65" s="74">
        <f t="shared" si="37"/>
        <v>1622.1458700000001</v>
      </c>
      <c r="Q65" s="74">
        <f t="shared" si="37"/>
        <v>358.28123000000005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30288.377</v>
      </c>
      <c r="D68" s="74">
        <v>19430.453000000001</v>
      </c>
      <c r="E68" s="74">
        <v>10857.924000000001</v>
      </c>
      <c r="F68" s="74">
        <v>10849.009</v>
      </c>
      <c r="G68" s="74">
        <v>6122.835</v>
      </c>
      <c r="H68" s="74">
        <f>I68+J68</f>
        <v>7499.4635699999999</v>
      </c>
      <c r="I68" s="74">
        <v>5810.1835700000001</v>
      </c>
      <c r="J68" s="74">
        <v>1689.28</v>
      </c>
      <c r="K68" s="74">
        <v>1689.28</v>
      </c>
      <c r="L68" s="74">
        <f>M68+N68</f>
        <v>5875.74755</v>
      </c>
      <c r="M68" s="74">
        <v>5450.3321900000001</v>
      </c>
      <c r="N68" s="74">
        <v>425.41536000000002</v>
      </c>
      <c r="O68" s="74">
        <v>0</v>
      </c>
      <c r="P68" s="74">
        <f>Q68+R68</f>
        <v>1623.7160200000001</v>
      </c>
      <c r="Q68" s="74">
        <f t="shared" si="25"/>
        <v>359.85138000000006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4.3239999999999998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4.3239999999999998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hidden="1" customHeight="1" x14ac:dyDescent="0.3">
      <c r="A72" s="14">
        <v>1216092</v>
      </c>
      <c r="B72" s="12" t="s">
        <v>158</v>
      </c>
      <c r="C72" s="74">
        <f t="shared" si="23"/>
        <v>0</v>
      </c>
      <c r="D72" s="74">
        <v>0</v>
      </c>
      <c r="E72" s="74"/>
      <c r="F72" s="74"/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1327.3600000000001</v>
      </c>
      <c r="D73" s="74">
        <f>D74</f>
        <v>1262.3600000000001</v>
      </c>
      <c r="E73" s="74">
        <f>E74</f>
        <v>65</v>
      </c>
      <c r="F73" s="74">
        <f t="shared" ref="F73:O73" si="42">F74</f>
        <v>0</v>
      </c>
      <c r="G73" s="74">
        <f t="shared" si="42"/>
        <v>389.78299999999996</v>
      </c>
      <c r="H73" s="74">
        <f t="shared" si="42"/>
        <v>388.84352999999999</v>
      </c>
      <c r="I73" s="74">
        <f t="shared" si="42"/>
        <v>388.84352999999999</v>
      </c>
      <c r="J73" s="74">
        <f t="shared" si="42"/>
        <v>0</v>
      </c>
      <c r="K73" s="74">
        <f t="shared" si="42"/>
        <v>0</v>
      </c>
      <c r="L73" s="74">
        <f t="shared" si="42"/>
        <v>177.06100000000001</v>
      </c>
      <c r="M73" s="74">
        <f t="shared" si="42"/>
        <v>177.06100000000001</v>
      </c>
      <c r="N73" s="74">
        <f t="shared" si="42"/>
        <v>0</v>
      </c>
      <c r="O73" s="74">
        <f t="shared" si="42"/>
        <v>0</v>
      </c>
      <c r="P73" s="74">
        <f>P74</f>
        <v>211.78253000000001</v>
      </c>
      <c r="Q73" s="74">
        <f t="shared" si="25"/>
        <v>211.78252999999998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1327.3600000000001</v>
      </c>
      <c r="D74" s="75">
        <f>D75+D76</f>
        <v>1262.3600000000001</v>
      </c>
      <c r="E74" s="75">
        <f>E75+E76</f>
        <v>65</v>
      </c>
      <c r="F74" s="75">
        <f t="shared" ref="F74:O74" si="43">F75+F76</f>
        <v>0</v>
      </c>
      <c r="G74" s="75">
        <f t="shared" si="43"/>
        <v>389.78299999999996</v>
      </c>
      <c r="H74" s="75">
        <f t="shared" si="43"/>
        <v>388.84352999999999</v>
      </c>
      <c r="I74" s="75">
        <f t="shared" si="43"/>
        <v>388.84352999999999</v>
      </c>
      <c r="J74" s="75">
        <f t="shared" si="43"/>
        <v>0</v>
      </c>
      <c r="K74" s="75">
        <f t="shared" si="43"/>
        <v>0</v>
      </c>
      <c r="L74" s="75">
        <f t="shared" si="43"/>
        <v>177.06100000000001</v>
      </c>
      <c r="M74" s="75">
        <f t="shared" si="43"/>
        <v>177.06100000000001</v>
      </c>
      <c r="N74" s="75">
        <f t="shared" si="43"/>
        <v>0</v>
      </c>
      <c r="O74" s="75">
        <f t="shared" si="43"/>
        <v>0</v>
      </c>
      <c r="P74" s="75">
        <f>P75+P76</f>
        <v>211.78253000000001</v>
      </c>
      <c r="Q74" s="75">
        <f t="shared" si="25"/>
        <v>211.78252999999998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1134.4000000000001</v>
      </c>
      <c r="D75" s="75">
        <v>1069.4000000000001</v>
      </c>
      <c r="E75" s="75">
        <v>65</v>
      </c>
      <c r="F75" s="75">
        <v>0</v>
      </c>
      <c r="G75" s="75">
        <v>281.14299999999997</v>
      </c>
      <c r="H75" s="75">
        <f>I75+J75</f>
        <v>280.69153</v>
      </c>
      <c r="I75" s="75">
        <v>280.69153</v>
      </c>
      <c r="J75" s="75">
        <v>0</v>
      </c>
      <c r="K75" s="75">
        <v>0</v>
      </c>
      <c r="L75" s="75">
        <f>M75+N75</f>
        <v>156.02500000000001</v>
      </c>
      <c r="M75" s="75">
        <v>156.02500000000001</v>
      </c>
      <c r="N75" s="75">
        <v>0</v>
      </c>
      <c r="O75" s="75">
        <v>0</v>
      </c>
      <c r="P75" s="75">
        <f>Q75+R75</f>
        <v>124.66652999999999</v>
      </c>
      <c r="Q75" s="75">
        <f t="shared" si="25"/>
        <v>124.66652999999999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108.64</v>
      </c>
      <c r="H76" s="75">
        <f>I76+J76</f>
        <v>108.152</v>
      </c>
      <c r="I76" s="75">
        <v>108.152</v>
      </c>
      <c r="J76" s="75">
        <v>0</v>
      </c>
      <c r="K76" s="75">
        <v>0</v>
      </c>
      <c r="L76" s="75">
        <f>M76+N76</f>
        <v>21.036000000000001</v>
      </c>
      <c r="M76" s="75">
        <v>21.036000000000001</v>
      </c>
      <c r="N76" s="75">
        <v>0</v>
      </c>
      <c r="O76" s="75">
        <v>0</v>
      </c>
      <c r="P76" s="75">
        <f>Q76+R76</f>
        <v>87.116</v>
      </c>
      <c r="Q76" s="75">
        <f t="shared" si="25"/>
        <v>87.116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91.3</v>
      </c>
      <c r="H77" s="74">
        <f t="shared" si="44"/>
        <v>80.769220000000004</v>
      </c>
      <c r="I77" s="74">
        <f t="shared" si="44"/>
        <v>80.769220000000004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80.769220000000004</v>
      </c>
      <c r="Q77" s="74">
        <f t="shared" si="25"/>
        <v>80.769220000000004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91.3</v>
      </c>
      <c r="H78" s="75">
        <f t="shared" si="45"/>
        <v>80.769220000000004</v>
      </c>
      <c r="I78" s="75">
        <f t="shared" si="45"/>
        <v>80.769220000000004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80.769220000000004</v>
      </c>
      <c r="Q78" s="75">
        <f t="shared" si="25"/>
        <v>80.769220000000004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91.3</v>
      </c>
      <c r="H79" s="75">
        <f>I79+J79</f>
        <v>80.769220000000004</v>
      </c>
      <c r="I79" s="75">
        <v>80.769220000000004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80.769220000000004</v>
      </c>
      <c r="Q79" s="75">
        <f t="shared" si="25"/>
        <v>80.769220000000004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5" t="s">
        <v>122</v>
      </c>
      <c r="B82" s="106"/>
      <c r="C82" s="77">
        <f t="shared" si="23"/>
        <v>204077.55527000001</v>
      </c>
      <c r="D82" s="78">
        <f>D44+D46+D59+D62+D65+D73+D77</f>
        <v>151734.709</v>
      </c>
      <c r="E82" s="78">
        <f>E44+E46+E59+E62+E65+E73+E77</f>
        <v>52342.846270000002</v>
      </c>
      <c r="F82" s="78">
        <f t="shared" ref="F82:G82" si="47">F44+F46+F59+F62+F65+F73+F77</f>
        <v>51237.819000000003</v>
      </c>
      <c r="G82" s="78">
        <f t="shared" si="47"/>
        <v>60597.555000000008</v>
      </c>
      <c r="H82" s="78">
        <f>H44+H46+H59+H62+H65+H73+H77</f>
        <v>63381.824210000006</v>
      </c>
      <c r="I82" s="78">
        <f>I44+I46+I59+I62+I65+I73+I77</f>
        <v>60225.278790000004</v>
      </c>
      <c r="J82" s="78">
        <f t="shared" ref="J82:O82" si="48">J44+J46+J59+J62+J65+J73+J77</f>
        <v>3167.2724200000002</v>
      </c>
      <c r="K82" s="78">
        <f t="shared" si="48"/>
        <v>2584.279</v>
      </c>
      <c r="L82" s="78">
        <f t="shared" si="48"/>
        <v>48145.638260000007</v>
      </c>
      <c r="M82" s="78">
        <f t="shared" si="48"/>
        <v>46718.121510000004</v>
      </c>
      <c r="N82" s="78">
        <f t="shared" si="48"/>
        <v>1427.51675</v>
      </c>
      <c r="O82" s="78">
        <f t="shared" si="48"/>
        <v>0</v>
      </c>
      <c r="P82" s="78">
        <f>P44+P46+P59+P62+P65+P73+P77</f>
        <v>15236.185949999999</v>
      </c>
      <c r="Q82" s="78">
        <f t="shared" si="25"/>
        <v>13507.157279999999</v>
      </c>
      <c r="R82" s="78">
        <f t="shared" si="25"/>
        <v>1739.7556700000002</v>
      </c>
      <c r="S82" s="78">
        <f t="shared" si="25"/>
        <v>2584.279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I100" sqref="I100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161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2" t="s">
        <v>150</v>
      </c>
      <c r="S3" s="112"/>
    </row>
    <row r="4" spans="1:19" ht="32.4" customHeight="1" x14ac:dyDescent="0.3">
      <c r="A4" s="107" t="s">
        <v>123</v>
      </c>
      <c r="B4" s="107" t="s">
        <v>124</v>
      </c>
      <c r="C4" s="113" t="s">
        <v>162</v>
      </c>
      <c r="D4" s="108" t="s">
        <v>2</v>
      </c>
      <c r="E4" s="108"/>
      <c r="F4" s="108"/>
      <c r="G4" s="114" t="s">
        <v>163</v>
      </c>
      <c r="H4" s="109" t="s">
        <v>164</v>
      </c>
      <c r="I4" s="107" t="s">
        <v>2</v>
      </c>
      <c r="J4" s="107"/>
      <c r="K4" s="107"/>
      <c r="L4" s="109" t="s">
        <v>165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70">
        <v>1</v>
      </c>
      <c r="C9" s="71">
        <v>2</v>
      </c>
      <c r="D9" s="70">
        <v>3</v>
      </c>
      <c r="E9" s="72">
        <v>4</v>
      </c>
      <c r="F9" s="72">
        <v>5</v>
      </c>
      <c r="G9" s="72">
        <v>6</v>
      </c>
      <c r="H9" s="70">
        <v>7</v>
      </c>
      <c r="I9" s="70">
        <v>8</v>
      </c>
      <c r="J9" s="72">
        <v>9</v>
      </c>
      <c r="K9" s="72">
        <v>10</v>
      </c>
      <c r="L9" s="2">
        <v>11</v>
      </c>
      <c r="M9" s="70">
        <v>12</v>
      </c>
      <c r="N9" s="72">
        <v>13</v>
      </c>
      <c r="O9" s="72">
        <v>14</v>
      </c>
      <c r="P9" s="73" t="s">
        <v>9</v>
      </c>
      <c r="Q9" s="70" t="s">
        <v>10</v>
      </c>
      <c r="R9" s="72" t="s">
        <v>11</v>
      </c>
      <c r="S9" s="72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27495.9</v>
      </c>
      <c r="H11" s="67">
        <f t="shared" si="0"/>
        <v>27728.290670000002</v>
      </c>
      <c r="I11" s="67">
        <f t="shared" si="0"/>
        <v>27728.290670000002</v>
      </c>
      <c r="J11" s="67">
        <f t="shared" si="0"/>
        <v>0</v>
      </c>
      <c r="K11" s="67">
        <f t="shared" si="0"/>
        <v>0</v>
      </c>
      <c r="L11" s="67">
        <f t="shared" si="0"/>
        <v>26225.24323</v>
      </c>
      <c r="M11" s="67">
        <f t="shared" si="0"/>
        <v>26225.24323</v>
      </c>
      <c r="N11" s="67">
        <f t="shared" si="0"/>
        <v>0</v>
      </c>
      <c r="O11" s="67">
        <f t="shared" si="0"/>
        <v>0</v>
      </c>
      <c r="P11" s="67">
        <f t="shared" si="0"/>
        <v>1503.0474400000023</v>
      </c>
      <c r="Q11" s="67">
        <f t="shared" si="0"/>
        <v>1503.0474400000023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27495.9</v>
      </c>
      <c r="H13" s="67">
        <f t="shared" si="1"/>
        <v>27728.290670000002</v>
      </c>
      <c r="I13" s="67">
        <f t="shared" si="1"/>
        <v>27728.290670000002</v>
      </c>
      <c r="J13" s="67">
        <f t="shared" si="1"/>
        <v>0</v>
      </c>
      <c r="K13" s="67">
        <f t="shared" si="1"/>
        <v>0</v>
      </c>
      <c r="L13" s="67">
        <f t="shared" si="1"/>
        <v>26225.24323</v>
      </c>
      <c r="M13" s="67">
        <f t="shared" si="1"/>
        <v>26225.24323</v>
      </c>
      <c r="N13" s="67">
        <f t="shared" si="1"/>
        <v>0</v>
      </c>
      <c r="O13" s="67">
        <f t="shared" si="1"/>
        <v>0</v>
      </c>
      <c r="P13" s="67">
        <f t="shared" si="1"/>
        <v>1503.0474400000023</v>
      </c>
      <c r="Q13" s="67">
        <f t="shared" si="1"/>
        <v>1503.0474400000023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15658.1</v>
      </c>
      <c r="H14" s="67">
        <f t="shared" si="2"/>
        <v>15652.127620000001</v>
      </c>
      <c r="I14" s="67">
        <f t="shared" si="2"/>
        <v>15652.127620000001</v>
      </c>
      <c r="J14" s="67">
        <f t="shared" si="2"/>
        <v>0</v>
      </c>
      <c r="K14" s="67">
        <f t="shared" si="2"/>
        <v>0</v>
      </c>
      <c r="L14" s="67">
        <f t="shared" si="2"/>
        <v>13760.626219999998</v>
      </c>
      <c r="M14" s="67">
        <f t="shared" si="2"/>
        <v>13760.626219999998</v>
      </c>
      <c r="N14" s="67">
        <f t="shared" si="2"/>
        <v>0</v>
      </c>
      <c r="O14" s="67">
        <f t="shared" si="2"/>
        <v>0</v>
      </c>
      <c r="P14" s="67">
        <f t="shared" si="2"/>
        <v>1891.5014000000015</v>
      </c>
      <c r="Q14" s="67">
        <f t="shared" si="2"/>
        <v>1891.5014000000015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16.100000000000001</v>
      </c>
      <c r="H15" s="68">
        <f>I15</f>
        <v>9.4256600000000006</v>
      </c>
      <c r="I15" s="68">
        <v>9.4256600000000006</v>
      </c>
      <c r="J15" s="68">
        <v>0</v>
      </c>
      <c r="K15" s="68">
        <v>0</v>
      </c>
      <c r="L15" s="68">
        <f>M15+N15</f>
        <v>25.551860000000001</v>
      </c>
      <c r="M15" s="68">
        <v>25.551860000000001</v>
      </c>
      <c r="N15" s="68">
        <v>0</v>
      </c>
      <c r="O15" s="68">
        <v>0</v>
      </c>
      <c r="P15" s="68">
        <f>H15-L15</f>
        <v>-16.126200000000001</v>
      </c>
      <c r="Q15" s="68">
        <f>I15-M15</f>
        <v>-16.126200000000001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295.60000000000002</v>
      </c>
      <c r="H16" s="68">
        <f>I16</f>
        <v>290.77035000000001</v>
      </c>
      <c r="I16" s="68">
        <v>290.77035000000001</v>
      </c>
      <c r="J16" s="68">
        <v>0</v>
      </c>
      <c r="K16" s="68">
        <v>0</v>
      </c>
      <c r="L16" s="68">
        <f t="shared" ref="L16:L18" si="4">M16+N16</f>
        <v>213.34195</v>
      </c>
      <c r="M16" s="68">
        <v>213.34195</v>
      </c>
      <c r="N16" s="68">
        <v>0</v>
      </c>
      <c r="O16" s="68">
        <v>0</v>
      </c>
      <c r="P16" s="68">
        <f t="shared" ref="P16:S18" si="5">H16-L16</f>
        <v>77.428400000000011</v>
      </c>
      <c r="Q16" s="68">
        <f t="shared" si="5"/>
        <v>77.428400000000011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2584.4</v>
      </c>
      <c r="H17" s="68">
        <f t="shared" ref="H17:H18" si="6">I17</f>
        <v>2768.9663300000002</v>
      </c>
      <c r="I17" s="68">
        <v>2768.9663300000002</v>
      </c>
      <c r="J17" s="68">
        <v>0</v>
      </c>
      <c r="K17" s="68">
        <v>0</v>
      </c>
      <c r="L17" s="68">
        <f t="shared" si="4"/>
        <v>3005.37077</v>
      </c>
      <c r="M17" s="68">
        <v>3005.37077</v>
      </c>
      <c r="N17" s="68">
        <v>0</v>
      </c>
      <c r="O17" s="68">
        <v>0</v>
      </c>
      <c r="P17" s="68">
        <f t="shared" si="5"/>
        <v>-236.40443999999979</v>
      </c>
      <c r="Q17" s="68">
        <f t="shared" si="5"/>
        <v>-236.40443999999979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12762</v>
      </c>
      <c r="H18" s="68">
        <f t="shared" si="6"/>
        <v>12582.96528</v>
      </c>
      <c r="I18" s="68">
        <v>12582.96528</v>
      </c>
      <c r="J18" s="68">
        <v>0</v>
      </c>
      <c r="K18" s="68">
        <v>0</v>
      </c>
      <c r="L18" s="68">
        <f t="shared" si="4"/>
        <v>10516.361639999999</v>
      </c>
      <c r="M18" s="68">
        <v>10516.361639999999</v>
      </c>
      <c r="N18" s="68">
        <v>0</v>
      </c>
      <c r="O18" s="68">
        <v>0</v>
      </c>
      <c r="P18" s="68">
        <f t="shared" si="5"/>
        <v>2066.6036400000012</v>
      </c>
      <c r="Q18" s="68">
        <f t="shared" si="5"/>
        <v>2066.6036400000012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11837.8</v>
      </c>
      <c r="H19" s="67">
        <f t="shared" si="7"/>
        <v>12076.163050000001</v>
      </c>
      <c r="I19" s="67">
        <f t="shared" si="7"/>
        <v>12076.163050000001</v>
      </c>
      <c r="J19" s="67">
        <f t="shared" si="7"/>
        <v>0</v>
      </c>
      <c r="K19" s="67">
        <f t="shared" si="7"/>
        <v>0</v>
      </c>
      <c r="L19" s="67">
        <f t="shared" si="7"/>
        <v>12464.61701</v>
      </c>
      <c r="M19" s="67">
        <f t="shared" si="7"/>
        <v>12464.61701</v>
      </c>
      <c r="N19" s="67">
        <f t="shared" si="7"/>
        <v>0</v>
      </c>
      <c r="O19" s="67">
        <f t="shared" si="7"/>
        <v>0</v>
      </c>
      <c r="P19" s="67">
        <f t="shared" si="7"/>
        <v>-388.45395999999914</v>
      </c>
      <c r="Q19" s="67">
        <f t="shared" si="7"/>
        <v>-388.45395999999914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1388.8</v>
      </c>
      <c r="H20" s="68">
        <f>I20</f>
        <v>1547.05486</v>
      </c>
      <c r="I20" s="68">
        <v>1547.05486</v>
      </c>
      <c r="J20" s="68">
        <v>0</v>
      </c>
      <c r="K20" s="68">
        <v>0</v>
      </c>
      <c r="L20" s="68">
        <f>M20+N20</f>
        <v>1387.29889</v>
      </c>
      <c r="M20" s="68">
        <v>1387.29889</v>
      </c>
      <c r="N20" s="68">
        <v>0</v>
      </c>
      <c r="O20" s="68">
        <v>0</v>
      </c>
      <c r="P20" s="68">
        <f t="shared" ref="P20:S21" si="8">H20-L20</f>
        <v>159.75596999999993</v>
      </c>
      <c r="Q20" s="68">
        <f t="shared" si="8"/>
        <v>159.75596999999993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10449</v>
      </c>
      <c r="H21" s="68">
        <f>I21</f>
        <v>10529.108190000001</v>
      </c>
      <c r="I21" s="68">
        <v>10529.108190000001</v>
      </c>
      <c r="J21" s="68">
        <v>0</v>
      </c>
      <c r="K21" s="68">
        <v>0</v>
      </c>
      <c r="L21" s="68">
        <f>M21+N21</f>
        <v>11077.31812</v>
      </c>
      <c r="M21" s="68">
        <v>11077.31812</v>
      </c>
      <c r="N21" s="68">
        <v>0</v>
      </c>
      <c r="O21" s="68">
        <v>0</v>
      </c>
      <c r="P21" s="68">
        <f t="shared" si="8"/>
        <v>-548.20992999999908</v>
      </c>
      <c r="Q21" s="68">
        <f t="shared" si="8"/>
        <v>-548.20992999999908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1036.5167200000001</v>
      </c>
      <c r="F25" s="67">
        <f>F26+F29+F31</f>
        <v>0</v>
      </c>
      <c r="G25" s="67">
        <f t="shared" si="11"/>
        <v>251.3</v>
      </c>
      <c r="H25" s="67">
        <f>I25+J25</f>
        <v>765.54044999999996</v>
      </c>
      <c r="I25" s="67">
        <f>I26+I29+I31</f>
        <v>275.15697999999998</v>
      </c>
      <c r="J25" s="67">
        <f>J26+J29+J31</f>
        <v>490.38346999999999</v>
      </c>
      <c r="K25" s="67">
        <f t="shared" si="11"/>
        <v>0</v>
      </c>
      <c r="L25" s="67">
        <f>M25+N25</f>
        <v>1719.41787</v>
      </c>
      <c r="M25" s="67">
        <f>M26+M29+M31</f>
        <v>383.88200000000001</v>
      </c>
      <c r="N25" s="67">
        <f t="shared" ref="N25:S25" si="12">N26+N29+N31</f>
        <v>1335.5358699999999</v>
      </c>
      <c r="O25" s="67">
        <f t="shared" si="12"/>
        <v>0</v>
      </c>
      <c r="P25" s="67">
        <f>Q25+R25</f>
        <v>-953.87742000000003</v>
      </c>
      <c r="Q25" s="67">
        <f>I25-M25</f>
        <v>-108.72502000000003</v>
      </c>
      <c r="R25" s="67">
        <f t="shared" si="12"/>
        <v>-845.15239999999994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248</v>
      </c>
      <c r="H26" s="68">
        <f t="shared" si="13"/>
        <v>269.78899999999999</v>
      </c>
      <c r="I26" s="68">
        <f t="shared" si="13"/>
        <v>269.78899999999999</v>
      </c>
      <c r="J26" s="68">
        <f t="shared" si="13"/>
        <v>0</v>
      </c>
      <c r="K26" s="68">
        <f t="shared" si="13"/>
        <v>0</v>
      </c>
      <c r="L26" s="68">
        <f t="shared" si="13"/>
        <v>377.35599999999999</v>
      </c>
      <c r="M26" s="68">
        <f t="shared" si="13"/>
        <v>377.35599999999999</v>
      </c>
      <c r="N26" s="68">
        <f t="shared" si="13"/>
        <v>0</v>
      </c>
      <c r="O26" s="68">
        <f t="shared" si="13"/>
        <v>0</v>
      </c>
      <c r="P26" s="68">
        <f>H26-L26</f>
        <v>-107.56700000000001</v>
      </c>
      <c r="Q26" s="68">
        <f>I26-M26</f>
        <v>-107.56700000000001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124</v>
      </c>
      <c r="H27" s="68">
        <f>I27</f>
        <v>132.535</v>
      </c>
      <c r="I27" s="68">
        <v>132.535</v>
      </c>
      <c r="J27" s="68">
        <v>0</v>
      </c>
      <c r="K27" s="68">
        <v>0</v>
      </c>
      <c r="L27" s="68">
        <f>M27+N27</f>
        <v>126.649</v>
      </c>
      <c r="M27" s="68">
        <v>126.649</v>
      </c>
      <c r="N27" s="68">
        <v>0</v>
      </c>
      <c r="O27" s="68">
        <v>0</v>
      </c>
      <c r="P27" s="68">
        <f>H27-L27</f>
        <v>5.8859999999999957</v>
      </c>
      <c r="Q27" s="68">
        <f>I27-M27</f>
        <v>5.8859999999999957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124</v>
      </c>
      <c r="H28" s="68">
        <f>I28</f>
        <v>137.25399999999999</v>
      </c>
      <c r="I28" s="68">
        <v>137.25399999999999</v>
      </c>
      <c r="J28" s="68">
        <v>0</v>
      </c>
      <c r="K28" s="68">
        <v>0</v>
      </c>
      <c r="L28" s="68">
        <f>M28+N28</f>
        <v>250.70699999999999</v>
      </c>
      <c r="M28" s="68">
        <v>250.70699999999999</v>
      </c>
      <c r="N28" s="68">
        <v>0</v>
      </c>
      <c r="O28" s="68">
        <v>0</v>
      </c>
      <c r="P28" s="68">
        <f>H28-L28</f>
        <v>-113.453</v>
      </c>
      <c r="Q28" s="68">
        <f>I28-M28</f>
        <v>-113.453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3.3</v>
      </c>
      <c r="H29" s="68">
        <f t="shared" si="14"/>
        <v>5.3679800000000002</v>
      </c>
      <c r="I29" s="68">
        <f t="shared" si="14"/>
        <v>5.3679800000000002</v>
      </c>
      <c r="J29" s="68">
        <f t="shared" si="14"/>
        <v>0</v>
      </c>
      <c r="K29" s="68">
        <f t="shared" si="14"/>
        <v>0</v>
      </c>
      <c r="L29" s="68">
        <f t="shared" si="14"/>
        <v>6.5259999999999998</v>
      </c>
      <c r="M29" s="68">
        <f t="shared" si="14"/>
        <v>6.5259999999999998</v>
      </c>
      <c r="N29" s="68">
        <f t="shared" si="14"/>
        <v>0</v>
      </c>
      <c r="O29" s="68">
        <f t="shared" si="14"/>
        <v>0</v>
      </c>
      <c r="P29" s="68">
        <f t="shared" si="14"/>
        <v>-1.1580199999999996</v>
      </c>
      <c r="Q29" s="68">
        <f t="shared" si="14"/>
        <v>-1.1580199999999996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3.3</v>
      </c>
      <c r="H30" s="68">
        <f>I30</f>
        <v>5.3679800000000002</v>
      </c>
      <c r="I30" s="68">
        <v>5.3679800000000002</v>
      </c>
      <c r="J30" s="68">
        <v>0</v>
      </c>
      <c r="K30" s="68">
        <v>0</v>
      </c>
      <c r="L30" s="68">
        <f>M30+N30</f>
        <v>6.5259999999999998</v>
      </c>
      <c r="M30" s="68">
        <v>6.5259999999999998</v>
      </c>
      <c r="N30" s="68">
        <v>0</v>
      </c>
      <c r="O30" s="68">
        <v>0</v>
      </c>
      <c r="P30" s="68">
        <f>H30-L30</f>
        <v>-1.1580199999999996</v>
      </c>
      <c r="Q30" s="68">
        <f>I30-M30</f>
        <v>-1.1580199999999996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1036.5167200000001</v>
      </c>
      <c r="D31" s="67">
        <f t="shared" ref="D31:S31" si="15">D32+D33</f>
        <v>0</v>
      </c>
      <c r="E31" s="67">
        <f t="shared" si="15"/>
        <v>1036.5167200000001</v>
      </c>
      <c r="F31" s="67">
        <f t="shared" si="15"/>
        <v>0</v>
      </c>
      <c r="G31" s="67">
        <f t="shared" si="15"/>
        <v>0</v>
      </c>
      <c r="H31" s="67">
        <f t="shared" si="15"/>
        <v>490.38346999999999</v>
      </c>
      <c r="I31" s="67">
        <f t="shared" si="15"/>
        <v>0</v>
      </c>
      <c r="J31" s="67">
        <f t="shared" si="15"/>
        <v>490.38346999999999</v>
      </c>
      <c r="K31" s="67">
        <f t="shared" si="15"/>
        <v>0</v>
      </c>
      <c r="L31" s="67">
        <f t="shared" si="15"/>
        <v>1335.5358699999999</v>
      </c>
      <c r="M31" s="67">
        <f t="shared" si="15"/>
        <v>0</v>
      </c>
      <c r="N31" s="67">
        <f t="shared" si="15"/>
        <v>1335.5358699999999</v>
      </c>
      <c r="O31" s="67">
        <f t="shared" si="15"/>
        <v>0</v>
      </c>
      <c r="P31" s="67">
        <f t="shared" si="15"/>
        <v>-845.15239999999994</v>
      </c>
      <c r="Q31" s="67">
        <f t="shared" si="15"/>
        <v>0</v>
      </c>
      <c r="R31" s="67">
        <f t="shared" si="15"/>
        <v>-845.15239999999994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441.26875000000001</v>
      </c>
      <c r="I32" s="68">
        <v>0</v>
      </c>
      <c r="J32" s="68">
        <v>441.26875000000001</v>
      </c>
      <c r="K32" s="68">
        <v>0</v>
      </c>
      <c r="L32" s="68">
        <f>M32+N32</f>
        <v>393.57373999999999</v>
      </c>
      <c r="M32" s="68">
        <v>0</v>
      </c>
      <c r="N32" s="68">
        <v>393.57373999999999</v>
      </c>
      <c r="O32" s="68">
        <v>0</v>
      </c>
      <c r="P32" s="68">
        <f>Q32+R32</f>
        <v>47.695010000000025</v>
      </c>
      <c r="Q32" s="68">
        <f t="shared" ref="Q32:S33" si="16">I32-M32</f>
        <v>0</v>
      </c>
      <c r="R32" s="68">
        <f t="shared" si="16"/>
        <v>47.695010000000025</v>
      </c>
      <c r="S32" s="68">
        <f t="shared" si="16"/>
        <v>0</v>
      </c>
    </row>
    <row r="33" spans="1:20" ht="54" customHeight="1" x14ac:dyDescent="0.3">
      <c r="A33" s="9" t="s">
        <v>62</v>
      </c>
      <c r="B33" s="10" t="s">
        <v>63</v>
      </c>
      <c r="C33" s="68">
        <f>D33+E33</f>
        <v>49.114719999999998</v>
      </c>
      <c r="D33" s="68">
        <v>0</v>
      </c>
      <c r="E33" s="68">
        <v>49.114719999999998</v>
      </c>
      <c r="F33" s="68">
        <v>0</v>
      </c>
      <c r="G33" s="68">
        <v>0</v>
      </c>
      <c r="H33" s="68">
        <f>I33+J33</f>
        <v>49.114719999999998</v>
      </c>
      <c r="I33" s="68">
        <v>0</v>
      </c>
      <c r="J33" s="68">
        <v>49.114719999999998</v>
      </c>
      <c r="K33" s="68">
        <v>0</v>
      </c>
      <c r="L33" s="68">
        <f>M33+N33</f>
        <v>941.96213</v>
      </c>
      <c r="M33" s="68">
        <v>0</v>
      </c>
      <c r="N33" s="68">
        <v>941.96213</v>
      </c>
      <c r="O33" s="68">
        <v>0</v>
      </c>
      <c r="P33" s="68">
        <f>Q33+R33</f>
        <v>-892.84740999999997</v>
      </c>
      <c r="Q33" s="68">
        <f t="shared" si="16"/>
        <v>0</v>
      </c>
      <c r="R33" s="68">
        <f t="shared" si="16"/>
        <v>-892.84740999999997</v>
      </c>
      <c r="S33" s="68">
        <f t="shared" si="16"/>
        <v>0</v>
      </c>
    </row>
    <row r="34" spans="1:20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20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20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20" s="11" customFormat="1" ht="52.2" customHeight="1" x14ac:dyDescent="0.3">
      <c r="A37" s="101" t="s">
        <v>65</v>
      </c>
      <c r="B37" s="101"/>
      <c r="C37" s="67">
        <f>D37+E37</f>
        <v>75078.51672</v>
      </c>
      <c r="D37" s="67">
        <f>D11+D25+D34</f>
        <v>74042</v>
      </c>
      <c r="E37" s="67">
        <f>E11+E25</f>
        <v>1036.5167200000001</v>
      </c>
      <c r="F37" s="67">
        <f>F11+F25+F34</f>
        <v>0</v>
      </c>
      <c r="G37" s="67">
        <f>G11+G25+G34</f>
        <v>27747.200000000001</v>
      </c>
      <c r="H37" s="67">
        <f>I37+J37</f>
        <v>28493.831120000003</v>
      </c>
      <c r="I37" s="67">
        <f>I11+I25+I34</f>
        <v>28003.447650000002</v>
      </c>
      <c r="J37" s="67">
        <f>J11+J25</f>
        <v>490.38346999999999</v>
      </c>
      <c r="K37" s="67">
        <f t="shared" ref="K37:S37" si="19">K11+K25+K34</f>
        <v>0</v>
      </c>
      <c r="L37" s="67">
        <f t="shared" si="19"/>
        <v>27944.661100000001</v>
      </c>
      <c r="M37" s="67">
        <f t="shared" si="19"/>
        <v>26609.125230000001</v>
      </c>
      <c r="N37" s="67">
        <f t="shared" si="19"/>
        <v>1335.5358699999999</v>
      </c>
      <c r="O37" s="67">
        <f t="shared" si="19"/>
        <v>0</v>
      </c>
      <c r="P37" s="67">
        <f t="shared" si="19"/>
        <v>549.1700200000023</v>
      </c>
      <c r="Q37" s="67">
        <f t="shared" si="19"/>
        <v>1394.3224200000022</v>
      </c>
      <c r="R37" s="67">
        <f t="shared" si="19"/>
        <v>-845.15239999999994</v>
      </c>
      <c r="S37" s="67">
        <f t="shared" si="19"/>
        <v>0</v>
      </c>
    </row>
    <row r="38" spans="1:20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29282.3</v>
      </c>
      <c r="H38" s="67">
        <f t="shared" si="20"/>
        <v>29282.3</v>
      </c>
      <c r="I38" s="67">
        <f t="shared" si="20"/>
        <v>29282.3</v>
      </c>
      <c r="J38" s="67">
        <f t="shared" si="20"/>
        <v>0</v>
      </c>
      <c r="K38" s="67">
        <f t="shared" si="20"/>
        <v>0</v>
      </c>
      <c r="L38" s="67">
        <f t="shared" si="20"/>
        <v>20049.72</v>
      </c>
      <c r="M38" s="67">
        <f t="shared" si="20"/>
        <v>20049.72</v>
      </c>
      <c r="N38" s="67">
        <f t="shared" si="20"/>
        <v>0</v>
      </c>
      <c r="O38" s="67">
        <f t="shared" si="20"/>
        <v>0</v>
      </c>
      <c r="P38" s="67">
        <f t="shared" si="20"/>
        <v>9232.5799999999981</v>
      </c>
      <c r="Q38" s="67">
        <f t="shared" si="20"/>
        <v>9232.5799999999981</v>
      </c>
      <c r="R38" s="67">
        <f t="shared" si="20"/>
        <v>0</v>
      </c>
      <c r="S38" s="67">
        <f t="shared" si="20"/>
        <v>0</v>
      </c>
    </row>
    <row r="39" spans="1:20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29282.3</v>
      </c>
      <c r="H39" s="68">
        <f>I39</f>
        <v>29282.3</v>
      </c>
      <c r="I39" s="68">
        <v>29282.3</v>
      </c>
      <c r="J39" s="68">
        <v>0</v>
      </c>
      <c r="K39" s="68">
        <v>0</v>
      </c>
      <c r="L39" s="68">
        <f>M39+N39</f>
        <v>20049.72</v>
      </c>
      <c r="M39" s="68">
        <v>20049.72</v>
      </c>
      <c r="N39" s="68">
        <v>0</v>
      </c>
      <c r="O39" s="68">
        <v>0</v>
      </c>
      <c r="P39" s="68">
        <f>H39-L39</f>
        <v>9232.5799999999981</v>
      </c>
      <c r="Q39" s="68">
        <f>I39-M39</f>
        <v>9232.5799999999981</v>
      </c>
      <c r="R39" s="68">
        <v>0</v>
      </c>
      <c r="S39" s="68">
        <v>0</v>
      </c>
    </row>
    <row r="40" spans="1:20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20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20" s="11" customFormat="1" ht="27.6" customHeight="1" x14ac:dyDescent="0.3">
      <c r="A42" s="102" t="s">
        <v>116</v>
      </c>
      <c r="B42" s="102"/>
      <c r="C42" s="69">
        <f>C37+C38</f>
        <v>163813.78772000002</v>
      </c>
      <c r="D42" s="69">
        <f t="shared" ref="D42:S42" si="21">D37+D38</f>
        <v>161637.27100000001</v>
      </c>
      <c r="E42" s="69">
        <f t="shared" si="21"/>
        <v>2176.5167200000001</v>
      </c>
      <c r="F42" s="69">
        <f t="shared" si="21"/>
        <v>1140</v>
      </c>
      <c r="G42" s="69">
        <f t="shared" si="21"/>
        <v>57029.5</v>
      </c>
      <c r="H42" s="69">
        <f t="shared" si="21"/>
        <v>57776.131120000005</v>
      </c>
      <c r="I42" s="69">
        <f t="shared" si="21"/>
        <v>57285.747650000005</v>
      </c>
      <c r="J42" s="69">
        <f t="shared" si="21"/>
        <v>490.38346999999999</v>
      </c>
      <c r="K42" s="69">
        <f t="shared" si="21"/>
        <v>0</v>
      </c>
      <c r="L42" s="69">
        <f t="shared" si="21"/>
        <v>47994.381099999999</v>
      </c>
      <c r="M42" s="69">
        <f t="shared" si="21"/>
        <v>46658.845230000006</v>
      </c>
      <c r="N42" s="69">
        <f t="shared" si="21"/>
        <v>1335.5358699999999</v>
      </c>
      <c r="O42" s="69">
        <f t="shared" si="21"/>
        <v>0</v>
      </c>
      <c r="P42" s="69">
        <f t="shared" si="21"/>
        <v>9781.7500199999995</v>
      </c>
      <c r="Q42" s="69">
        <f t="shared" si="21"/>
        <v>10626.90242</v>
      </c>
      <c r="R42" s="69">
        <f t="shared" si="21"/>
        <v>-845.15239999999994</v>
      </c>
      <c r="S42" s="69">
        <f t="shared" si="21"/>
        <v>0</v>
      </c>
    </row>
    <row r="43" spans="1:20" ht="30" customHeight="1" x14ac:dyDescent="0.3">
      <c r="A43" s="13"/>
      <c r="B43" s="103" t="s">
        <v>115</v>
      </c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20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27916.71</v>
      </c>
      <c r="H44" s="74">
        <f t="shared" si="22"/>
        <v>27882.323260000001</v>
      </c>
      <c r="I44" s="74">
        <f t="shared" si="22"/>
        <v>27857.323260000001</v>
      </c>
      <c r="J44" s="74">
        <f t="shared" si="22"/>
        <v>25</v>
      </c>
      <c r="K44" s="74">
        <f t="shared" si="22"/>
        <v>25</v>
      </c>
      <c r="L44" s="74">
        <f t="shared" si="22"/>
        <v>19736.045999999998</v>
      </c>
      <c r="M44" s="74">
        <f t="shared" si="22"/>
        <v>19726.660019999999</v>
      </c>
      <c r="N44" s="74">
        <f t="shared" si="22"/>
        <v>9.38598</v>
      </c>
      <c r="O44" s="74">
        <f t="shared" si="22"/>
        <v>0</v>
      </c>
      <c r="P44" s="74">
        <f t="shared" si="22"/>
        <v>8146.2772600000017</v>
      </c>
      <c r="Q44" s="74">
        <f t="shared" si="22"/>
        <v>8130.6632400000017</v>
      </c>
      <c r="R44" s="74">
        <f t="shared" si="22"/>
        <v>15.61402</v>
      </c>
      <c r="S44" s="74">
        <f t="shared" si="22"/>
        <v>25</v>
      </c>
    </row>
    <row r="45" spans="1:20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27916.71</v>
      </c>
      <c r="H45" s="75">
        <f>I45+J45</f>
        <v>27882.323260000001</v>
      </c>
      <c r="I45" s="75">
        <v>27857.323260000001</v>
      </c>
      <c r="J45" s="75">
        <v>25</v>
      </c>
      <c r="K45" s="75">
        <v>25</v>
      </c>
      <c r="L45" s="75">
        <f>M45+N45</f>
        <v>19736.045999999998</v>
      </c>
      <c r="M45" s="75">
        <v>19726.660019999999</v>
      </c>
      <c r="N45" s="75">
        <v>9.38598</v>
      </c>
      <c r="O45" s="75">
        <v>0</v>
      </c>
      <c r="P45" s="75">
        <f>Q45+R45</f>
        <v>8146.2772600000017</v>
      </c>
      <c r="Q45" s="75">
        <f>I45-M45</f>
        <v>8130.6632400000017</v>
      </c>
      <c r="R45" s="75">
        <f>J45-N45</f>
        <v>15.61402</v>
      </c>
      <c r="S45" s="75">
        <f>K45-O45</f>
        <v>25</v>
      </c>
      <c r="T45" s="81"/>
    </row>
    <row r="46" spans="1:20" ht="51.6" customHeight="1" x14ac:dyDescent="0.3">
      <c r="A46" s="19" t="s">
        <v>118</v>
      </c>
      <c r="B46" s="8" t="s">
        <v>68</v>
      </c>
      <c r="C46" s="74">
        <f t="shared" si="23"/>
        <v>47135.034720000003</v>
      </c>
      <c r="D46" s="74">
        <f>D47+D50+D54+D56</f>
        <v>42881.387000000002</v>
      </c>
      <c r="E46" s="74">
        <f>E47+E50+E54+E56</f>
        <v>4253.6477199999999</v>
      </c>
      <c r="F46" s="74">
        <f t="shared" ref="F46:P46" si="24">F47+F50+F54+F56</f>
        <v>3224.5329999999999</v>
      </c>
      <c r="G46" s="74">
        <f t="shared" si="24"/>
        <v>13253.952000000001</v>
      </c>
      <c r="H46" s="74">
        <f t="shared" si="24"/>
        <v>13707.50389</v>
      </c>
      <c r="I46" s="74">
        <f t="shared" si="24"/>
        <v>13227.92434</v>
      </c>
      <c r="J46" s="74">
        <f t="shared" si="24"/>
        <v>479.57954999999998</v>
      </c>
      <c r="K46" s="74">
        <f t="shared" si="24"/>
        <v>0</v>
      </c>
      <c r="L46" s="74">
        <f t="shared" si="24"/>
        <v>13695.565720000001</v>
      </c>
      <c r="M46" s="74">
        <f t="shared" si="24"/>
        <v>12794.554110000001</v>
      </c>
      <c r="N46" s="74">
        <f t="shared" si="24"/>
        <v>901.01160999999991</v>
      </c>
      <c r="O46" s="74">
        <f t="shared" si="24"/>
        <v>0</v>
      </c>
      <c r="P46" s="74">
        <f t="shared" si="24"/>
        <v>11.938169999999758</v>
      </c>
      <c r="Q46" s="74">
        <f t="shared" ref="Q46:S82" si="25">I46-M46</f>
        <v>433.37022999999863</v>
      </c>
      <c r="R46" s="74">
        <f t="shared" si="25"/>
        <v>-421.43205999999992</v>
      </c>
      <c r="S46" s="74">
        <f t="shared" si="25"/>
        <v>0</v>
      </c>
    </row>
    <row r="47" spans="1:20" ht="115.2" customHeight="1" x14ac:dyDescent="0.3">
      <c r="A47" s="14">
        <v>3100</v>
      </c>
      <c r="B47" s="8" t="s">
        <v>69</v>
      </c>
      <c r="C47" s="74">
        <f t="shared" si="23"/>
        <v>45927.005720000001</v>
      </c>
      <c r="D47" s="74">
        <f>D48+D49</f>
        <v>41673.358</v>
      </c>
      <c r="E47" s="74">
        <f>E48+E49</f>
        <v>4253.6477199999999</v>
      </c>
      <c r="F47" s="74">
        <f t="shared" ref="F47:P47" si="26">F48+F49</f>
        <v>3224.5329999999999</v>
      </c>
      <c r="G47" s="74">
        <f t="shared" si="26"/>
        <v>13095.176000000001</v>
      </c>
      <c r="H47" s="74">
        <f t="shared" si="26"/>
        <v>13549.160390000001</v>
      </c>
      <c r="I47" s="74">
        <f t="shared" si="26"/>
        <v>13069.580840000001</v>
      </c>
      <c r="J47" s="74">
        <f t="shared" si="26"/>
        <v>479.57954999999998</v>
      </c>
      <c r="K47" s="74">
        <f t="shared" si="26"/>
        <v>0</v>
      </c>
      <c r="L47" s="74">
        <f t="shared" si="26"/>
        <v>13274.075840000001</v>
      </c>
      <c r="M47" s="74">
        <f t="shared" si="26"/>
        <v>12541.986110000002</v>
      </c>
      <c r="N47" s="74">
        <f t="shared" si="26"/>
        <v>732.08972999999992</v>
      </c>
      <c r="O47" s="74">
        <f t="shared" si="26"/>
        <v>0</v>
      </c>
      <c r="P47" s="74">
        <f t="shared" si="26"/>
        <v>275.08454999999975</v>
      </c>
      <c r="Q47" s="74">
        <f t="shared" si="25"/>
        <v>527.59472999999889</v>
      </c>
      <c r="R47" s="74">
        <f t="shared" si="25"/>
        <v>-252.51017999999993</v>
      </c>
      <c r="S47" s="74">
        <f t="shared" si="25"/>
        <v>0</v>
      </c>
    </row>
    <row r="48" spans="1:20" ht="117.6" customHeight="1" x14ac:dyDescent="0.3">
      <c r="A48" s="27" t="s">
        <v>99</v>
      </c>
      <c r="B48" s="28" t="s">
        <v>70</v>
      </c>
      <c r="C48" s="75">
        <f t="shared" si="23"/>
        <v>38067.81682</v>
      </c>
      <c r="D48" s="75">
        <v>34077.067000000003</v>
      </c>
      <c r="E48" s="75">
        <v>3990.74982</v>
      </c>
      <c r="F48" s="75">
        <v>3004.5329999999999</v>
      </c>
      <c r="G48" s="75">
        <v>10830.271000000001</v>
      </c>
      <c r="H48" s="75">
        <f t="shared" ref="H48:H53" si="27">I48+J48</f>
        <v>11241.377480000001</v>
      </c>
      <c r="I48" s="75">
        <v>10804.695830000001</v>
      </c>
      <c r="J48" s="75">
        <v>436.68164999999999</v>
      </c>
      <c r="K48" s="75">
        <v>0</v>
      </c>
      <c r="L48" s="75">
        <f t="shared" ref="L48:L53" si="28">M48+N48</f>
        <v>10704.359690000001</v>
      </c>
      <c r="M48" s="75">
        <v>10317.238310000001</v>
      </c>
      <c r="N48" s="75">
        <v>387.12137999999999</v>
      </c>
      <c r="O48" s="75">
        <v>0</v>
      </c>
      <c r="P48" s="75">
        <f>H48-L48</f>
        <v>537.01778999999988</v>
      </c>
      <c r="Q48" s="75">
        <f t="shared" si="25"/>
        <v>487.45751999999993</v>
      </c>
      <c r="R48" s="75">
        <f t="shared" si="25"/>
        <v>49.560270000000003</v>
      </c>
      <c r="S48" s="75">
        <f t="shared" si="25"/>
        <v>0</v>
      </c>
      <c r="T48" s="82"/>
    </row>
    <row r="49" spans="1:20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5">
        <v>7596.2910000000002</v>
      </c>
      <c r="E49" s="75">
        <v>262.89789999999999</v>
      </c>
      <c r="F49" s="75">
        <v>220</v>
      </c>
      <c r="G49" s="75">
        <v>2264.9050000000002</v>
      </c>
      <c r="H49" s="75">
        <f t="shared" si="27"/>
        <v>2307.7829099999999</v>
      </c>
      <c r="I49" s="75">
        <v>2264.88501</v>
      </c>
      <c r="J49" s="75">
        <v>42.8979</v>
      </c>
      <c r="K49" s="75">
        <v>0</v>
      </c>
      <c r="L49" s="75">
        <f t="shared" si="28"/>
        <v>2569.7161500000002</v>
      </c>
      <c r="M49" s="75">
        <v>2224.7478000000001</v>
      </c>
      <c r="N49" s="75">
        <v>344.96834999999999</v>
      </c>
      <c r="O49" s="75">
        <v>0</v>
      </c>
      <c r="P49" s="75">
        <f>Q49+R49</f>
        <v>-261.93324000000013</v>
      </c>
      <c r="Q49" s="75">
        <f t="shared" si="25"/>
        <v>40.137209999999868</v>
      </c>
      <c r="R49" s="75">
        <f t="shared" si="25"/>
        <v>-302.07044999999999</v>
      </c>
      <c r="S49" s="75">
        <f t="shared" si="25"/>
        <v>0</v>
      </c>
      <c r="T49" s="82"/>
    </row>
    <row r="50" spans="1:20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  <c r="T50" s="82"/>
    </row>
    <row r="51" spans="1:20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  <c r="T51" s="82"/>
    </row>
    <row r="52" spans="1:20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  <c r="T52" s="82"/>
    </row>
    <row r="53" spans="1:20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  <c r="T53" s="82"/>
    </row>
    <row r="54" spans="1:20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  <c r="T54" s="82"/>
    </row>
    <row r="55" spans="1:20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  <c r="T55" s="82"/>
    </row>
    <row r="56" spans="1:20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144.37799999999999</v>
      </c>
      <c r="H56" s="74">
        <f t="shared" si="34"/>
        <v>143.946</v>
      </c>
      <c r="I56" s="74">
        <f t="shared" si="34"/>
        <v>143.946</v>
      </c>
      <c r="J56" s="74">
        <f t="shared" si="34"/>
        <v>0</v>
      </c>
      <c r="K56" s="74">
        <f t="shared" si="34"/>
        <v>0</v>
      </c>
      <c r="L56" s="74">
        <f t="shared" si="34"/>
        <v>252.56800000000001</v>
      </c>
      <c r="M56" s="74">
        <f t="shared" si="34"/>
        <v>252.56800000000001</v>
      </c>
      <c r="N56" s="74">
        <f t="shared" si="34"/>
        <v>0</v>
      </c>
      <c r="O56" s="74">
        <f t="shared" si="34"/>
        <v>0</v>
      </c>
      <c r="P56" s="74">
        <f t="shared" si="34"/>
        <v>-108.62200000000001</v>
      </c>
      <c r="Q56" s="74">
        <f t="shared" si="34"/>
        <v>-108.62200000000001</v>
      </c>
      <c r="R56" s="74">
        <f t="shared" si="34"/>
        <v>0</v>
      </c>
      <c r="S56" s="74">
        <f t="shared" si="34"/>
        <v>0</v>
      </c>
      <c r="T56" s="82"/>
    </row>
    <row r="57" spans="1:20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62.12</v>
      </c>
      <c r="M57" s="75">
        <v>62.12</v>
      </c>
      <c r="N57" s="75">
        <v>0</v>
      </c>
      <c r="O57" s="75">
        <v>0</v>
      </c>
      <c r="P57" s="75">
        <f>Q57+R57</f>
        <v>-62.12</v>
      </c>
      <c r="Q57" s="75">
        <f t="shared" si="25"/>
        <v>-62.12</v>
      </c>
      <c r="R57" s="75">
        <f t="shared" si="25"/>
        <v>0</v>
      </c>
      <c r="S57" s="75">
        <f t="shared" si="25"/>
        <v>0</v>
      </c>
      <c r="T57" s="82"/>
    </row>
    <row r="58" spans="1:20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144.37799999999999</v>
      </c>
      <c r="H58" s="75">
        <f>I58+J58</f>
        <v>143.946</v>
      </c>
      <c r="I58" s="75">
        <v>143.946</v>
      </c>
      <c r="J58" s="75">
        <v>0</v>
      </c>
      <c r="K58" s="75">
        <v>0</v>
      </c>
      <c r="L58" s="75">
        <f>M58+N58</f>
        <v>190.44800000000001</v>
      </c>
      <c r="M58" s="75">
        <v>190.44800000000001</v>
      </c>
      <c r="N58" s="75">
        <v>0</v>
      </c>
      <c r="O58" s="75">
        <v>0</v>
      </c>
      <c r="P58" s="75">
        <f>Q58+R58</f>
        <v>-46.50200000000001</v>
      </c>
      <c r="Q58" s="75">
        <f t="shared" si="25"/>
        <v>-46.50200000000001</v>
      </c>
      <c r="R58" s="75">
        <f t="shared" si="25"/>
        <v>0</v>
      </c>
      <c r="S58" s="75">
        <f t="shared" si="25"/>
        <v>0</v>
      </c>
      <c r="T58" s="82"/>
    </row>
    <row r="59" spans="1:20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  <c r="T59" s="82"/>
    </row>
    <row r="60" spans="1:20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  <c r="T60" s="82"/>
    </row>
    <row r="61" spans="1:20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  <c r="T61" s="82"/>
    </row>
    <row r="62" spans="1:20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34.960999999999999</v>
      </c>
      <c r="I62" s="74">
        <f t="shared" si="36"/>
        <v>34.960999999999999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12.540999999999997</v>
      </c>
      <c r="Q62" s="74">
        <f t="shared" si="25"/>
        <v>12.540999999999997</v>
      </c>
      <c r="R62" s="74">
        <f t="shared" si="25"/>
        <v>0</v>
      </c>
      <c r="S62" s="74">
        <f t="shared" si="25"/>
        <v>0</v>
      </c>
      <c r="T62" s="82"/>
    </row>
    <row r="63" spans="1:20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34.960999999999999</v>
      </c>
      <c r="I63" s="75">
        <f t="shared" si="36"/>
        <v>34.960999999999999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12.540999999999997</v>
      </c>
      <c r="Q63" s="75">
        <f t="shared" si="25"/>
        <v>12.540999999999997</v>
      </c>
      <c r="R63" s="75">
        <f t="shared" si="25"/>
        <v>0</v>
      </c>
      <c r="S63" s="75">
        <f t="shared" si="25"/>
        <v>0</v>
      </c>
      <c r="T63" s="82"/>
    </row>
    <row r="64" spans="1:20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34.960999999999999</v>
      </c>
      <c r="I64" s="75">
        <v>34.960999999999999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12.540999999999997</v>
      </c>
      <c r="Q64" s="75">
        <f t="shared" si="25"/>
        <v>12.540999999999997</v>
      </c>
      <c r="R64" s="75">
        <f t="shared" si="25"/>
        <v>0</v>
      </c>
      <c r="S64" s="75">
        <f t="shared" si="25"/>
        <v>0</v>
      </c>
      <c r="T64" s="82"/>
    </row>
    <row r="65" spans="1:20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4048.8670000000002</v>
      </c>
      <c r="H65" s="74">
        <f t="shared" si="37"/>
        <v>5617.0110500000001</v>
      </c>
      <c r="I65" s="74">
        <f t="shared" si="37"/>
        <v>3927.7310499999999</v>
      </c>
      <c r="J65" s="74">
        <f t="shared" si="37"/>
        <v>1689.28</v>
      </c>
      <c r="K65" s="74">
        <f t="shared" si="37"/>
        <v>1689.28</v>
      </c>
      <c r="L65" s="74">
        <f t="shared" si="37"/>
        <v>3951.9425000000001</v>
      </c>
      <c r="M65" s="74">
        <f t="shared" si="37"/>
        <v>3526.5271400000001</v>
      </c>
      <c r="N65" s="74">
        <f t="shared" si="37"/>
        <v>425.41536000000002</v>
      </c>
      <c r="O65" s="74">
        <f t="shared" si="37"/>
        <v>0</v>
      </c>
      <c r="P65" s="74">
        <f t="shared" si="37"/>
        <v>1665.0685499999997</v>
      </c>
      <c r="Q65" s="74">
        <f t="shared" si="37"/>
        <v>401.20390999999972</v>
      </c>
      <c r="R65" s="74">
        <f t="shared" si="37"/>
        <v>1263.86464</v>
      </c>
      <c r="S65" s="74">
        <f t="shared" si="37"/>
        <v>1689.28</v>
      </c>
      <c r="T65" s="82"/>
    </row>
    <row r="66" spans="1:20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S67" si="40">I66-M66</f>
        <v>0</v>
      </c>
      <c r="R66" s="74">
        <f t="shared" si="40"/>
        <v>0</v>
      </c>
      <c r="S66" s="74">
        <f t="shared" si="40"/>
        <v>0</v>
      </c>
      <c r="T66" s="82"/>
    </row>
    <row r="67" spans="1:20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0"/>
        <v>0</v>
      </c>
      <c r="S67" s="75">
        <f t="shared" si="40"/>
        <v>0</v>
      </c>
      <c r="T67" s="82"/>
    </row>
    <row r="68" spans="1:20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4048.8670000000002</v>
      </c>
      <c r="H68" s="74">
        <f>I68+J68</f>
        <v>5617.0110500000001</v>
      </c>
      <c r="I68" s="74">
        <v>3927.7310499999999</v>
      </c>
      <c r="J68" s="74">
        <v>1689.28</v>
      </c>
      <c r="K68" s="74">
        <v>1689.28</v>
      </c>
      <c r="L68" s="74">
        <f>M68+N68</f>
        <v>3950.3723500000001</v>
      </c>
      <c r="M68" s="74">
        <v>3524.9569900000001</v>
      </c>
      <c r="N68" s="74">
        <v>425.41536000000002</v>
      </c>
      <c r="O68" s="74">
        <v>0</v>
      </c>
      <c r="P68" s="74">
        <f>Q68+R68</f>
        <v>1666.6386999999997</v>
      </c>
      <c r="Q68" s="74">
        <f t="shared" si="25"/>
        <v>402.77405999999974</v>
      </c>
      <c r="R68" s="74">
        <f t="shared" si="25"/>
        <v>1263.86464</v>
      </c>
      <c r="S68" s="74">
        <f t="shared" si="25"/>
        <v>1689.28</v>
      </c>
      <c r="T68" s="82"/>
    </row>
    <row r="69" spans="1:20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1">F70</f>
        <v>0</v>
      </c>
      <c r="G69" s="74">
        <f t="shared" si="41"/>
        <v>0</v>
      </c>
      <c r="H69" s="74">
        <f t="shared" si="41"/>
        <v>0</v>
      </c>
      <c r="I69" s="74">
        <f t="shared" si="41"/>
        <v>0</v>
      </c>
      <c r="J69" s="74">
        <f t="shared" si="41"/>
        <v>0</v>
      </c>
      <c r="K69" s="74">
        <f t="shared" si="41"/>
        <v>0</v>
      </c>
      <c r="L69" s="74">
        <f t="shared" si="41"/>
        <v>0</v>
      </c>
      <c r="M69" s="74">
        <f t="shared" si="41"/>
        <v>0</v>
      </c>
      <c r="N69" s="74">
        <f t="shared" si="41"/>
        <v>0</v>
      </c>
      <c r="O69" s="74">
        <f t="shared" si="41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  <c r="T69" s="82"/>
    </row>
    <row r="70" spans="1:20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  <c r="T70" s="82"/>
    </row>
    <row r="71" spans="1:20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  <c r="T71" s="82"/>
    </row>
    <row r="72" spans="1:20" ht="115.2" customHeight="1" x14ac:dyDescent="0.3">
      <c r="A72" s="14">
        <v>1216092</v>
      </c>
      <c r="B72" s="12" t="s">
        <v>158</v>
      </c>
      <c r="C72" s="74">
        <f t="shared" si="23"/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si="25"/>
        <v>0</v>
      </c>
      <c r="R72" s="74">
        <f t="shared" si="25"/>
        <v>0</v>
      </c>
      <c r="S72" s="74">
        <f t="shared" si="25"/>
        <v>0</v>
      </c>
      <c r="T72" s="82"/>
    </row>
    <row r="73" spans="1:20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2">F74</f>
        <v>0</v>
      </c>
      <c r="G73" s="74">
        <f t="shared" si="42"/>
        <v>260.02</v>
      </c>
      <c r="H73" s="74">
        <f t="shared" si="42"/>
        <v>259.44</v>
      </c>
      <c r="I73" s="74">
        <f t="shared" si="42"/>
        <v>259.44</v>
      </c>
      <c r="J73" s="74">
        <f t="shared" si="42"/>
        <v>0</v>
      </c>
      <c r="K73" s="74">
        <f t="shared" si="42"/>
        <v>0</v>
      </c>
      <c r="L73" s="74">
        <f t="shared" si="42"/>
        <v>152.4785</v>
      </c>
      <c r="M73" s="74">
        <f t="shared" si="42"/>
        <v>152.4785</v>
      </c>
      <c r="N73" s="74">
        <f t="shared" si="42"/>
        <v>0</v>
      </c>
      <c r="O73" s="74">
        <f t="shared" si="42"/>
        <v>0</v>
      </c>
      <c r="P73" s="74">
        <f>P74</f>
        <v>106.96150000000002</v>
      </c>
      <c r="Q73" s="74">
        <f t="shared" si="25"/>
        <v>106.9615</v>
      </c>
      <c r="R73" s="74">
        <f t="shared" si="25"/>
        <v>0</v>
      </c>
      <c r="S73" s="74">
        <f t="shared" si="25"/>
        <v>0</v>
      </c>
      <c r="T73" s="82"/>
    </row>
    <row r="74" spans="1:20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3">F75+F76</f>
        <v>0</v>
      </c>
      <c r="G74" s="75">
        <f t="shared" si="43"/>
        <v>260.02</v>
      </c>
      <c r="H74" s="75">
        <f t="shared" si="43"/>
        <v>259.44</v>
      </c>
      <c r="I74" s="75">
        <f t="shared" si="43"/>
        <v>259.44</v>
      </c>
      <c r="J74" s="75">
        <f t="shared" si="43"/>
        <v>0</v>
      </c>
      <c r="K74" s="75">
        <f t="shared" si="43"/>
        <v>0</v>
      </c>
      <c r="L74" s="75">
        <f t="shared" si="43"/>
        <v>152.4785</v>
      </c>
      <c r="M74" s="75">
        <f t="shared" si="43"/>
        <v>152.4785</v>
      </c>
      <c r="N74" s="75">
        <f t="shared" si="43"/>
        <v>0</v>
      </c>
      <c r="O74" s="75">
        <f t="shared" si="43"/>
        <v>0</v>
      </c>
      <c r="P74" s="75">
        <f>P75+P76</f>
        <v>106.96150000000002</v>
      </c>
      <c r="Q74" s="75">
        <f t="shared" si="25"/>
        <v>106.9615</v>
      </c>
      <c r="R74" s="75">
        <f t="shared" si="25"/>
        <v>0</v>
      </c>
      <c r="S74" s="75">
        <f t="shared" si="25"/>
        <v>0</v>
      </c>
      <c r="T74" s="82"/>
    </row>
    <row r="75" spans="1:20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164.14</v>
      </c>
      <c r="H75" s="75">
        <f>I75+J75</f>
        <v>163.69</v>
      </c>
      <c r="I75" s="75">
        <v>163.69</v>
      </c>
      <c r="J75" s="75">
        <v>0</v>
      </c>
      <c r="K75" s="75">
        <v>0</v>
      </c>
      <c r="L75" s="75">
        <f>M75+N75</f>
        <v>139.57749999999999</v>
      </c>
      <c r="M75" s="75">
        <v>139.57749999999999</v>
      </c>
      <c r="N75" s="75">
        <v>0</v>
      </c>
      <c r="O75" s="75">
        <v>0</v>
      </c>
      <c r="P75" s="75">
        <f>Q75+R75</f>
        <v>24.112500000000011</v>
      </c>
      <c r="Q75" s="75">
        <f t="shared" si="25"/>
        <v>24.112500000000011</v>
      </c>
      <c r="R75" s="75">
        <f t="shared" si="25"/>
        <v>0</v>
      </c>
      <c r="S75" s="75">
        <f t="shared" si="25"/>
        <v>0</v>
      </c>
      <c r="T75" s="82"/>
    </row>
    <row r="76" spans="1:20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95.88</v>
      </c>
      <c r="H76" s="75">
        <f>I76+J76</f>
        <v>95.75</v>
      </c>
      <c r="I76" s="75">
        <v>95.75</v>
      </c>
      <c r="J76" s="75">
        <v>0</v>
      </c>
      <c r="K76" s="75">
        <v>0</v>
      </c>
      <c r="L76" s="75">
        <f>M76+N76</f>
        <v>12.901</v>
      </c>
      <c r="M76" s="75">
        <v>12.901</v>
      </c>
      <c r="N76" s="75">
        <v>0</v>
      </c>
      <c r="O76" s="75">
        <v>0</v>
      </c>
      <c r="P76" s="75">
        <f>Q76+R76</f>
        <v>82.849000000000004</v>
      </c>
      <c r="Q76" s="75">
        <f t="shared" si="25"/>
        <v>82.849000000000004</v>
      </c>
      <c r="R76" s="75">
        <f t="shared" si="25"/>
        <v>0</v>
      </c>
      <c r="S76" s="75">
        <f t="shared" si="25"/>
        <v>0</v>
      </c>
      <c r="T76" s="82"/>
    </row>
    <row r="77" spans="1:20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44">F78+F80</f>
        <v>0</v>
      </c>
      <c r="G77" s="74">
        <f t="shared" si="44"/>
        <v>68.3</v>
      </c>
      <c r="H77" s="74">
        <f t="shared" si="44"/>
        <v>61.168599999999998</v>
      </c>
      <c r="I77" s="74">
        <f t="shared" si="44"/>
        <v>61.168599999999998</v>
      </c>
      <c r="J77" s="74">
        <f t="shared" si="44"/>
        <v>0</v>
      </c>
      <c r="K77" s="74">
        <f t="shared" si="44"/>
        <v>0</v>
      </c>
      <c r="L77" s="74">
        <f t="shared" si="44"/>
        <v>0</v>
      </c>
      <c r="M77" s="74">
        <f t="shared" si="44"/>
        <v>0</v>
      </c>
      <c r="N77" s="74">
        <f t="shared" si="44"/>
        <v>0</v>
      </c>
      <c r="O77" s="74">
        <f t="shared" si="44"/>
        <v>0</v>
      </c>
      <c r="P77" s="74">
        <f>P78+P80</f>
        <v>61.168599999999998</v>
      </c>
      <c r="Q77" s="74">
        <f t="shared" si="25"/>
        <v>61.168599999999998</v>
      </c>
      <c r="R77" s="74">
        <f t="shared" si="25"/>
        <v>0</v>
      </c>
      <c r="S77" s="74">
        <f t="shared" si="25"/>
        <v>0</v>
      </c>
      <c r="T77" s="82"/>
    </row>
    <row r="78" spans="1:20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45">F79</f>
        <v>0</v>
      </c>
      <c r="G78" s="75">
        <f t="shared" si="45"/>
        <v>68.3</v>
      </c>
      <c r="H78" s="75">
        <f t="shared" si="45"/>
        <v>61.168599999999998</v>
      </c>
      <c r="I78" s="75">
        <f t="shared" si="45"/>
        <v>61.168599999999998</v>
      </c>
      <c r="J78" s="75">
        <f t="shared" si="45"/>
        <v>0</v>
      </c>
      <c r="K78" s="75">
        <f t="shared" si="45"/>
        <v>0</v>
      </c>
      <c r="L78" s="75">
        <f t="shared" si="45"/>
        <v>0</v>
      </c>
      <c r="M78" s="75">
        <f t="shared" si="45"/>
        <v>0</v>
      </c>
      <c r="N78" s="75">
        <f t="shared" si="45"/>
        <v>0</v>
      </c>
      <c r="O78" s="75">
        <f t="shared" si="45"/>
        <v>0</v>
      </c>
      <c r="P78" s="75">
        <f>P79</f>
        <v>61.168599999999998</v>
      </c>
      <c r="Q78" s="75">
        <f t="shared" si="25"/>
        <v>61.168599999999998</v>
      </c>
      <c r="R78" s="75">
        <f t="shared" si="25"/>
        <v>0</v>
      </c>
      <c r="S78" s="75">
        <f t="shared" si="25"/>
        <v>0</v>
      </c>
      <c r="T78" s="82"/>
    </row>
    <row r="79" spans="1:20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68.3</v>
      </c>
      <c r="H79" s="75">
        <f>I79+J79</f>
        <v>61.168599999999998</v>
      </c>
      <c r="I79" s="75">
        <v>61.168599999999998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61.168599999999998</v>
      </c>
      <c r="Q79" s="75">
        <f t="shared" si="25"/>
        <v>61.168599999999998</v>
      </c>
      <c r="R79" s="75">
        <f t="shared" si="25"/>
        <v>0</v>
      </c>
      <c r="S79" s="75">
        <f t="shared" si="25"/>
        <v>0</v>
      </c>
      <c r="T79" s="82"/>
    </row>
    <row r="80" spans="1:20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46">F81</f>
        <v>0</v>
      </c>
      <c r="G80" s="74">
        <f t="shared" si="46"/>
        <v>0</v>
      </c>
      <c r="H80" s="74">
        <f t="shared" si="46"/>
        <v>0</v>
      </c>
      <c r="I80" s="74">
        <f t="shared" si="46"/>
        <v>0</v>
      </c>
      <c r="J80" s="74">
        <f t="shared" si="46"/>
        <v>0</v>
      </c>
      <c r="K80" s="74">
        <f t="shared" si="46"/>
        <v>0</v>
      </c>
      <c r="L80" s="74">
        <f t="shared" si="46"/>
        <v>0</v>
      </c>
      <c r="M80" s="74">
        <f t="shared" si="46"/>
        <v>0</v>
      </c>
      <c r="N80" s="74">
        <f t="shared" si="46"/>
        <v>0</v>
      </c>
      <c r="O80" s="74">
        <f t="shared" si="46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  <c r="T80" s="82"/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  <c r="T81" s="82"/>
    </row>
    <row r="82" spans="1:20" ht="31.2" customHeight="1" x14ac:dyDescent="0.3">
      <c r="A82" s="105" t="s">
        <v>122</v>
      </c>
      <c r="B82" s="106"/>
      <c r="C82" s="77">
        <f t="shared" si="23"/>
        <v>164229.76771999997</v>
      </c>
      <c r="D82" s="78">
        <f>D44+D46+D59+D62+D65+D73+D77</f>
        <v>149621.41799999998</v>
      </c>
      <c r="E82" s="78">
        <f>E44+E46+E59+E62+E65+E73+E77</f>
        <v>14608.34972</v>
      </c>
      <c r="F82" s="78">
        <f t="shared" ref="F82:G82" si="47">F44+F46+F59+F62+F65+F73+F77</f>
        <v>13571.832999999999</v>
      </c>
      <c r="G82" s="78">
        <f t="shared" si="47"/>
        <v>45588.81</v>
      </c>
      <c r="H82" s="78">
        <f>H44+H46+H59+H62+H65+H73+H77</f>
        <v>47568.407800000001</v>
      </c>
      <c r="I82" s="78">
        <f>I44+I46+I59+I62+I65+I73+I77</f>
        <v>45374.548250000007</v>
      </c>
      <c r="J82" s="78">
        <f t="shared" ref="J82:O82" si="48">J44+J46+J59+J62+J65+J73+J77</f>
        <v>2193.8595500000001</v>
      </c>
      <c r="K82" s="78">
        <f t="shared" si="48"/>
        <v>1714.28</v>
      </c>
      <c r="L82" s="78">
        <f t="shared" si="48"/>
        <v>37559.452719999994</v>
      </c>
      <c r="M82" s="78">
        <f t="shared" si="48"/>
        <v>36223.639769999994</v>
      </c>
      <c r="N82" s="78">
        <f t="shared" si="48"/>
        <v>1335.81295</v>
      </c>
      <c r="O82" s="78">
        <f t="shared" si="48"/>
        <v>0</v>
      </c>
      <c r="P82" s="78">
        <f>P44+P46+P59+P62+P65+P73+P77</f>
        <v>10008.955080000002</v>
      </c>
      <c r="Q82" s="78">
        <f t="shared" si="25"/>
        <v>9150.9084800000128</v>
      </c>
      <c r="R82" s="78">
        <f t="shared" si="25"/>
        <v>858.04660000000013</v>
      </c>
      <c r="S82" s="78">
        <f t="shared" si="25"/>
        <v>1714.28</v>
      </c>
      <c r="T82" s="82"/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49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S83" si="50">J83-N83</f>
        <v>0</v>
      </c>
      <c r="S83" s="42">
        <f t="shared" si="50"/>
        <v>0</v>
      </c>
      <c r="T83" s="82"/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8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S87" si="51">I85-M85</f>
        <v>0</v>
      </c>
      <c r="R85" s="42">
        <f t="shared" si="51"/>
        <v>0</v>
      </c>
      <c r="S85" s="42">
        <f t="shared" si="51"/>
        <v>0</v>
      </c>
      <c r="T85" s="82"/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1"/>
        <v>0</v>
      </c>
      <c r="R86" s="45">
        <f t="shared" si="51"/>
        <v>0</v>
      </c>
      <c r="S86" s="45">
        <f t="shared" si="51"/>
        <v>0</v>
      </c>
      <c r="T86" s="82"/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1"/>
        <v>0</v>
      </c>
      <c r="R87" s="45">
        <f t="shared" si="51"/>
        <v>0</v>
      </c>
      <c r="S87" s="45">
        <f t="shared" si="51"/>
        <v>0</v>
      </c>
      <c r="T87" s="82"/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/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166</v>
      </c>
    </row>
    <row r="95" spans="1:20" x14ac:dyDescent="0.3">
      <c r="B95" s="61" t="s">
        <v>140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2:B82"/>
    <mergeCell ref="K5:K8"/>
    <mergeCell ref="M5:M8"/>
    <mergeCell ref="N5:N8"/>
    <mergeCell ref="A10:C10"/>
    <mergeCell ref="A37:B37"/>
    <mergeCell ref="A42:B42"/>
    <mergeCell ref="B43:C43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zoomScale="59" zoomScaleNormal="59" workbookViewId="0">
      <pane ySplit="9" topLeftCell="A10" activePane="bottomLeft" state="frozen"/>
      <selection activeCell="A6" sqref="A6"/>
      <selection pane="bottomLeft" activeCell="C28" sqref="C28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149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1" t="s">
        <v>1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2" t="s">
        <v>150</v>
      </c>
      <c r="S3" s="112"/>
    </row>
    <row r="4" spans="1:19" ht="32.4" customHeight="1" x14ac:dyDescent="0.3">
      <c r="A4" s="107" t="s">
        <v>123</v>
      </c>
      <c r="B4" s="107" t="s">
        <v>124</v>
      </c>
      <c r="C4" s="113" t="s">
        <v>151</v>
      </c>
      <c r="D4" s="108" t="s">
        <v>2</v>
      </c>
      <c r="E4" s="108"/>
      <c r="F4" s="108"/>
      <c r="G4" s="114" t="s">
        <v>152</v>
      </c>
      <c r="H4" s="109" t="s">
        <v>155</v>
      </c>
      <c r="I4" s="107" t="s">
        <v>2</v>
      </c>
      <c r="J4" s="107"/>
      <c r="K4" s="107"/>
      <c r="L4" s="109" t="s">
        <v>153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63">
        <v>1</v>
      </c>
      <c r="C9" s="65">
        <v>2</v>
      </c>
      <c r="D9" s="63">
        <v>3</v>
      </c>
      <c r="E9" s="64">
        <v>4</v>
      </c>
      <c r="F9" s="64">
        <v>5</v>
      </c>
      <c r="G9" s="64">
        <v>6</v>
      </c>
      <c r="H9" s="63">
        <v>7</v>
      </c>
      <c r="I9" s="63">
        <v>8</v>
      </c>
      <c r="J9" s="64">
        <v>9</v>
      </c>
      <c r="K9" s="64">
        <v>10</v>
      </c>
      <c r="L9" s="2">
        <v>11</v>
      </c>
      <c r="M9" s="63">
        <v>12</v>
      </c>
      <c r="N9" s="64">
        <v>13</v>
      </c>
      <c r="O9" s="64">
        <v>14</v>
      </c>
      <c r="P9" s="62" t="s">
        <v>9</v>
      </c>
      <c r="Q9" s="63" t="s">
        <v>10</v>
      </c>
      <c r="R9" s="64" t="s">
        <v>11</v>
      </c>
      <c r="S9" s="64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67">
        <f>C12+C13+C22</f>
        <v>73272</v>
      </c>
      <c r="D11" s="67">
        <f>D12+D13+D22</f>
        <v>73272</v>
      </c>
      <c r="E11" s="67">
        <f t="shared" ref="E11:S11" si="0">E12+E13+E22</f>
        <v>0</v>
      </c>
      <c r="F11" s="67">
        <f t="shared" si="0"/>
        <v>0</v>
      </c>
      <c r="G11" s="67">
        <f t="shared" si="0"/>
        <v>14755.9</v>
      </c>
      <c r="H11" s="67">
        <f t="shared" si="0"/>
        <v>17692.0141</v>
      </c>
      <c r="I11" s="67">
        <f t="shared" si="0"/>
        <v>17692.0141</v>
      </c>
      <c r="J11" s="67">
        <f t="shared" si="0"/>
        <v>0</v>
      </c>
      <c r="K11" s="67">
        <f t="shared" si="0"/>
        <v>0</v>
      </c>
      <c r="L11" s="67">
        <f t="shared" si="0"/>
        <v>16280.19901</v>
      </c>
      <c r="M11" s="67">
        <f t="shared" si="0"/>
        <v>16280.19901</v>
      </c>
      <c r="N11" s="67">
        <f t="shared" si="0"/>
        <v>0</v>
      </c>
      <c r="O11" s="67">
        <f t="shared" si="0"/>
        <v>0</v>
      </c>
      <c r="P11" s="67">
        <f t="shared" si="0"/>
        <v>1411.8150899999998</v>
      </c>
      <c r="Q11" s="67">
        <f t="shared" si="0"/>
        <v>1411.8150899999998</v>
      </c>
      <c r="R11" s="67">
        <f t="shared" si="0"/>
        <v>0</v>
      </c>
      <c r="S11" s="67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68">
        <f>D12</f>
        <v>0</v>
      </c>
      <c r="D12" s="68">
        <v>0</v>
      </c>
      <c r="E12" s="68">
        <v>0</v>
      </c>
      <c r="F12" s="68">
        <v>0</v>
      </c>
      <c r="G12" s="68">
        <v>0</v>
      </c>
      <c r="H12" s="68">
        <v>0</v>
      </c>
      <c r="I12" s="68">
        <v>0</v>
      </c>
      <c r="J12" s="68">
        <v>0</v>
      </c>
      <c r="K12" s="68">
        <v>0</v>
      </c>
      <c r="L12" s="68">
        <f>M12+N12</f>
        <v>0</v>
      </c>
      <c r="M12" s="68">
        <v>0</v>
      </c>
      <c r="N12" s="68">
        <v>0</v>
      </c>
      <c r="O12" s="68">
        <v>0</v>
      </c>
      <c r="P12" s="68">
        <f>H12-L12</f>
        <v>0</v>
      </c>
      <c r="Q12" s="68">
        <f>I12-M12</f>
        <v>0</v>
      </c>
      <c r="R12" s="68">
        <f>J12-N12</f>
        <v>0</v>
      </c>
      <c r="S12" s="68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67">
        <f>C14+C19</f>
        <v>73272</v>
      </c>
      <c r="D13" s="67">
        <f>D14+D19</f>
        <v>73272</v>
      </c>
      <c r="E13" s="67">
        <f t="shared" ref="E13:S13" si="1">E14+E19</f>
        <v>0</v>
      </c>
      <c r="F13" s="67">
        <f t="shared" si="1"/>
        <v>0</v>
      </c>
      <c r="G13" s="67">
        <f t="shared" si="1"/>
        <v>14755.9</v>
      </c>
      <c r="H13" s="67">
        <f t="shared" si="1"/>
        <v>17692.0141</v>
      </c>
      <c r="I13" s="67">
        <f t="shared" si="1"/>
        <v>17692.0141</v>
      </c>
      <c r="J13" s="67">
        <f t="shared" si="1"/>
        <v>0</v>
      </c>
      <c r="K13" s="67">
        <f t="shared" si="1"/>
        <v>0</v>
      </c>
      <c r="L13" s="67">
        <f t="shared" si="1"/>
        <v>16280.19901</v>
      </c>
      <c r="M13" s="67">
        <f t="shared" si="1"/>
        <v>16280.19901</v>
      </c>
      <c r="N13" s="67">
        <f t="shared" si="1"/>
        <v>0</v>
      </c>
      <c r="O13" s="67">
        <f t="shared" si="1"/>
        <v>0</v>
      </c>
      <c r="P13" s="67">
        <f t="shared" si="1"/>
        <v>1411.8150899999998</v>
      </c>
      <c r="Q13" s="67">
        <f t="shared" si="1"/>
        <v>1411.8150899999998</v>
      </c>
      <c r="R13" s="67">
        <f t="shared" si="1"/>
        <v>0</v>
      </c>
      <c r="S13" s="67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67">
        <f>C15+C16+C17+C18</f>
        <v>40432.199999999997</v>
      </c>
      <c r="D14" s="67">
        <f>D15+D16+D17+D18</f>
        <v>40432.199999999997</v>
      </c>
      <c r="E14" s="67">
        <f t="shared" ref="E14:S14" si="2">E15+E16+E17+E18</f>
        <v>0</v>
      </c>
      <c r="F14" s="67">
        <f t="shared" si="2"/>
        <v>0</v>
      </c>
      <c r="G14" s="67">
        <f t="shared" si="2"/>
        <v>7783</v>
      </c>
      <c r="H14" s="67">
        <f t="shared" si="2"/>
        <v>8993.6410500000002</v>
      </c>
      <c r="I14" s="67">
        <f t="shared" si="2"/>
        <v>8993.6410500000002</v>
      </c>
      <c r="J14" s="67">
        <f t="shared" si="2"/>
        <v>0</v>
      </c>
      <c r="K14" s="67">
        <f t="shared" si="2"/>
        <v>0</v>
      </c>
      <c r="L14" s="67">
        <f t="shared" si="2"/>
        <v>7400.7005499999996</v>
      </c>
      <c r="M14" s="67">
        <f t="shared" si="2"/>
        <v>7400.7005499999996</v>
      </c>
      <c r="N14" s="67">
        <f t="shared" si="2"/>
        <v>0</v>
      </c>
      <c r="O14" s="67">
        <f t="shared" si="2"/>
        <v>0</v>
      </c>
      <c r="P14" s="67">
        <f t="shared" si="2"/>
        <v>1592.9405000000002</v>
      </c>
      <c r="Q14" s="67">
        <f t="shared" si="2"/>
        <v>1592.9405000000002</v>
      </c>
      <c r="R14" s="67">
        <f t="shared" si="2"/>
        <v>0</v>
      </c>
      <c r="S14" s="67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68">
        <f>D15</f>
        <v>32.700000000000003</v>
      </c>
      <c r="D15" s="68">
        <v>32.700000000000003</v>
      </c>
      <c r="E15" s="68">
        <v>0</v>
      </c>
      <c r="F15" s="68">
        <v>0</v>
      </c>
      <c r="G15" s="68">
        <v>8</v>
      </c>
      <c r="H15" s="68">
        <f>I15</f>
        <v>8.0466099999999994</v>
      </c>
      <c r="I15" s="68">
        <v>8.0466099999999994</v>
      </c>
      <c r="J15" s="68">
        <v>0</v>
      </c>
      <c r="K15" s="68">
        <v>0</v>
      </c>
      <c r="L15" s="68">
        <f>M15+N15</f>
        <v>17.617629999999998</v>
      </c>
      <c r="M15" s="68">
        <v>17.617629999999998</v>
      </c>
      <c r="N15" s="68">
        <v>0</v>
      </c>
      <c r="O15" s="68">
        <v>0</v>
      </c>
      <c r="P15" s="68">
        <f>H15-L15</f>
        <v>-9.571019999999999</v>
      </c>
      <c r="Q15" s="68">
        <f>I15-M15</f>
        <v>-9.571019999999999</v>
      </c>
      <c r="R15" s="68">
        <f>J15-N15</f>
        <v>0</v>
      </c>
      <c r="S15" s="68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68">
        <f t="shared" ref="C16:C18" si="3">D16</f>
        <v>1097.3</v>
      </c>
      <c r="D16" s="68">
        <v>1097.3</v>
      </c>
      <c r="E16" s="68">
        <v>0</v>
      </c>
      <c r="F16" s="68">
        <v>0</v>
      </c>
      <c r="G16" s="68">
        <v>182.8</v>
      </c>
      <c r="H16" s="68">
        <f>I16</f>
        <v>208.19576000000001</v>
      </c>
      <c r="I16" s="68">
        <v>208.19576000000001</v>
      </c>
      <c r="J16" s="68">
        <v>0</v>
      </c>
      <c r="K16" s="68">
        <v>0</v>
      </c>
      <c r="L16" s="68">
        <f t="shared" ref="L16:L18" si="4">M16+N16</f>
        <v>143.13640000000001</v>
      </c>
      <c r="M16" s="68">
        <v>143.13640000000001</v>
      </c>
      <c r="N16" s="68">
        <v>0</v>
      </c>
      <c r="O16" s="68">
        <v>0</v>
      </c>
      <c r="P16" s="68">
        <f t="shared" ref="P16:S18" si="5">H16-L16</f>
        <v>65.059359999999998</v>
      </c>
      <c r="Q16" s="68">
        <f t="shared" si="5"/>
        <v>65.059359999999998</v>
      </c>
      <c r="R16" s="68">
        <f t="shared" si="5"/>
        <v>0</v>
      </c>
      <c r="S16" s="68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68">
        <f t="shared" si="3"/>
        <v>10754</v>
      </c>
      <c r="D17" s="68">
        <v>10754</v>
      </c>
      <c r="E17" s="68">
        <v>0</v>
      </c>
      <c r="F17" s="68">
        <v>0</v>
      </c>
      <c r="G17" s="68">
        <v>1792.2</v>
      </c>
      <c r="H17" s="68">
        <f t="shared" ref="H17:H18" si="6">I17</f>
        <v>1835.96837</v>
      </c>
      <c r="I17" s="68">
        <v>1835.96837</v>
      </c>
      <c r="J17" s="68">
        <v>0</v>
      </c>
      <c r="K17" s="68">
        <v>0</v>
      </c>
      <c r="L17" s="68">
        <f t="shared" si="4"/>
        <v>1689.27053</v>
      </c>
      <c r="M17" s="68">
        <v>1689.27053</v>
      </c>
      <c r="N17" s="68">
        <v>0</v>
      </c>
      <c r="O17" s="68">
        <v>0</v>
      </c>
      <c r="P17" s="68">
        <f t="shared" si="5"/>
        <v>146.69784000000004</v>
      </c>
      <c r="Q17" s="68">
        <f t="shared" si="5"/>
        <v>146.69784000000004</v>
      </c>
      <c r="R17" s="68">
        <f t="shared" si="5"/>
        <v>0</v>
      </c>
      <c r="S17" s="68">
        <f t="shared" si="5"/>
        <v>0</v>
      </c>
    </row>
    <row r="18" spans="1:19" ht="93.6" x14ac:dyDescent="0.3">
      <c r="A18" s="9" t="s">
        <v>28</v>
      </c>
      <c r="B18" s="10" t="s">
        <v>29</v>
      </c>
      <c r="C18" s="68">
        <f t="shared" si="3"/>
        <v>28548.2</v>
      </c>
      <c r="D18" s="68">
        <v>28548.2</v>
      </c>
      <c r="E18" s="68">
        <v>0</v>
      </c>
      <c r="F18" s="68">
        <v>0</v>
      </c>
      <c r="G18" s="68">
        <v>5800</v>
      </c>
      <c r="H18" s="68">
        <f t="shared" si="6"/>
        <v>6941.4303099999997</v>
      </c>
      <c r="I18" s="68">
        <v>6941.4303099999997</v>
      </c>
      <c r="J18" s="68">
        <v>0</v>
      </c>
      <c r="K18" s="68">
        <v>0</v>
      </c>
      <c r="L18" s="68">
        <f t="shared" si="4"/>
        <v>5550.6759899999997</v>
      </c>
      <c r="M18" s="68">
        <v>5550.6759899999997</v>
      </c>
      <c r="N18" s="68">
        <v>0</v>
      </c>
      <c r="O18" s="68">
        <v>0</v>
      </c>
      <c r="P18" s="68">
        <f t="shared" si="5"/>
        <v>1390.75432</v>
      </c>
      <c r="Q18" s="68">
        <f t="shared" si="5"/>
        <v>1390.75432</v>
      </c>
      <c r="R18" s="68">
        <f t="shared" si="5"/>
        <v>0</v>
      </c>
      <c r="S18" s="68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67">
        <f>C20+C21</f>
        <v>32839.800000000003</v>
      </c>
      <c r="D19" s="67">
        <f>D20+D21</f>
        <v>32839.800000000003</v>
      </c>
      <c r="E19" s="67">
        <f t="shared" ref="E19:S19" si="7">E20+E21</f>
        <v>0</v>
      </c>
      <c r="F19" s="67">
        <f t="shared" si="7"/>
        <v>0</v>
      </c>
      <c r="G19" s="67">
        <f t="shared" si="7"/>
        <v>6972.9</v>
      </c>
      <c r="H19" s="67">
        <f t="shared" si="7"/>
        <v>8698.3730500000001</v>
      </c>
      <c r="I19" s="67">
        <f t="shared" si="7"/>
        <v>8698.3730500000001</v>
      </c>
      <c r="J19" s="67">
        <f t="shared" si="7"/>
        <v>0</v>
      </c>
      <c r="K19" s="67">
        <f t="shared" si="7"/>
        <v>0</v>
      </c>
      <c r="L19" s="67">
        <f t="shared" si="7"/>
        <v>8879.4984600000007</v>
      </c>
      <c r="M19" s="67">
        <f t="shared" si="7"/>
        <v>8879.4984600000007</v>
      </c>
      <c r="N19" s="67">
        <f t="shared" si="7"/>
        <v>0</v>
      </c>
      <c r="O19" s="67">
        <f t="shared" si="7"/>
        <v>0</v>
      </c>
      <c r="P19" s="67">
        <f t="shared" si="7"/>
        <v>-181.12541000000033</v>
      </c>
      <c r="Q19" s="67">
        <f t="shared" si="7"/>
        <v>-181.12541000000033</v>
      </c>
      <c r="R19" s="67">
        <f t="shared" si="7"/>
        <v>0</v>
      </c>
      <c r="S19" s="67">
        <f t="shared" si="7"/>
        <v>0</v>
      </c>
    </row>
    <row r="20" spans="1:19" ht="31.2" x14ac:dyDescent="0.3">
      <c r="A20" s="9" t="s">
        <v>32</v>
      </c>
      <c r="B20" s="10" t="s">
        <v>33</v>
      </c>
      <c r="C20" s="68">
        <f>D20</f>
        <v>3832.8</v>
      </c>
      <c r="D20" s="68">
        <v>3832.8</v>
      </c>
      <c r="E20" s="68">
        <v>0</v>
      </c>
      <c r="F20" s="68">
        <v>0</v>
      </c>
      <c r="G20" s="68">
        <v>860</v>
      </c>
      <c r="H20" s="68">
        <f>I20</f>
        <v>1081.6424500000001</v>
      </c>
      <c r="I20" s="68">
        <v>1081.6424500000001</v>
      </c>
      <c r="J20" s="68">
        <v>0</v>
      </c>
      <c r="K20" s="68">
        <v>0</v>
      </c>
      <c r="L20" s="68">
        <f>M20+N20</f>
        <v>1004.42758</v>
      </c>
      <c r="M20" s="68">
        <v>1004.42758</v>
      </c>
      <c r="N20" s="68">
        <v>0</v>
      </c>
      <c r="O20" s="68">
        <v>0</v>
      </c>
      <c r="P20" s="68">
        <f t="shared" ref="P20:S21" si="8">H20-L20</f>
        <v>77.214870000000019</v>
      </c>
      <c r="Q20" s="68">
        <f t="shared" si="8"/>
        <v>77.214870000000019</v>
      </c>
      <c r="R20" s="68">
        <f t="shared" si="8"/>
        <v>0</v>
      </c>
      <c r="S20" s="68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68">
        <f>D21</f>
        <v>29007</v>
      </c>
      <c r="D21" s="68">
        <v>29007</v>
      </c>
      <c r="E21" s="68">
        <v>0</v>
      </c>
      <c r="F21" s="68">
        <v>0</v>
      </c>
      <c r="G21" s="68">
        <v>6112.9</v>
      </c>
      <c r="H21" s="68">
        <f>I21</f>
        <v>7616.7305999999999</v>
      </c>
      <c r="I21" s="68">
        <v>7616.7305999999999</v>
      </c>
      <c r="J21" s="68">
        <v>0</v>
      </c>
      <c r="K21" s="68">
        <v>0</v>
      </c>
      <c r="L21" s="68">
        <f>M21+N21</f>
        <v>7875.0708800000002</v>
      </c>
      <c r="M21" s="68">
        <v>7875.0708800000002</v>
      </c>
      <c r="N21" s="68">
        <v>0</v>
      </c>
      <c r="O21" s="68">
        <v>0</v>
      </c>
      <c r="P21" s="68">
        <f t="shared" si="8"/>
        <v>-258.34028000000035</v>
      </c>
      <c r="Q21" s="68">
        <f t="shared" si="8"/>
        <v>-258.34028000000035</v>
      </c>
      <c r="R21" s="68">
        <f t="shared" si="8"/>
        <v>0</v>
      </c>
      <c r="S21" s="68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67">
        <f>C23</f>
        <v>0</v>
      </c>
      <c r="D22" s="67">
        <f>D23</f>
        <v>0</v>
      </c>
      <c r="E22" s="67">
        <f t="shared" ref="E22:S23" si="9">E23</f>
        <v>0</v>
      </c>
      <c r="F22" s="67">
        <f t="shared" si="9"/>
        <v>0</v>
      </c>
      <c r="G22" s="67">
        <f t="shared" si="9"/>
        <v>0</v>
      </c>
      <c r="H22" s="67">
        <f t="shared" si="9"/>
        <v>0</v>
      </c>
      <c r="I22" s="67">
        <f t="shared" si="9"/>
        <v>0</v>
      </c>
      <c r="J22" s="67">
        <f t="shared" si="9"/>
        <v>0</v>
      </c>
      <c r="K22" s="67">
        <f t="shared" si="9"/>
        <v>0</v>
      </c>
      <c r="L22" s="67">
        <f t="shared" si="9"/>
        <v>0</v>
      </c>
      <c r="M22" s="67">
        <f t="shared" si="9"/>
        <v>0</v>
      </c>
      <c r="N22" s="67">
        <f t="shared" si="9"/>
        <v>0</v>
      </c>
      <c r="O22" s="67">
        <f t="shared" si="9"/>
        <v>0</v>
      </c>
      <c r="P22" s="67">
        <f t="shared" si="9"/>
        <v>0</v>
      </c>
      <c r="Q22" s="67">
        <f t="shared" si="9"/>
        <v>0</v>
      </c>
      <c r="R22" s="67">
        <f t="shared" si="9"/>
        <v>0</v>
      </c>
      <c r="S22" s="67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68">
        <f>C24</f>
        <v>0</v>
      </c>
      <c r="D23" s="68">
        <f>D24</f>
        <v>0</v>
      </c>
      <c r="E23" s="68">
        <f t="shared" si="9"/>
        <v>0</v>
      </c>
      <c r="F23" s="68">
        <f t="shared" si="9"/>
        <v>0</v>
      </c>
      <c r="G23" s="68">
        <f t="shared" si="9"/>
        <v>0</v>
      </c>
      <c r="H23" s="68">
        <f t="shared" si="9"/>
        <v>0</v>
      </c>
      <c r="I23" s="68">
        <f t="shared" si="9"/>
        <v>0</v>
      </c>
      <c r="J23" s="68">
        <v>0</v>
      </c>
      <c r="K23" s="68">
        <v>0</v>
      </c>
      <c r="L23" s="68">
        <f>M23+N23</f>
        <v>0</v>
      </c>
      <c r="M23" s="68">
        <f>M24</f>
        <v>0</v>
      </c>
      <c r="N23" s="68">
        <v>0</v>
      </c>
      <c r="O23" s="68">
        <v>0</v>
      </c>
      <c r="P23" s="68">
        <f>H23+L23</f>
        <v>0</v>
      </c>
      <c r="Q23" s="68">
        <f>I23+M23</f>
        <v>0</v>
      </c>
      <c r="R23" s="68">
        <f t="shared" ref="R23:S24" si="10">J23-N23</f>
        <v>0</v>
      </c>
      <c r="S23" s="68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68">
        <v>0</v>
      </c>
      <c r="D24" s="68">
        <v>0</v>
      </c>
      <c r="E24" s="68">
        <v>0</v>
      </c>
      <c r="F24" s="68">
        <v>0</v>
      </c>
      <c r="G24" s="68">
        <v>0</v>
      </c>
      <c r="H24" s="68">
        <v>0</v>
      </c>
      <c r="I24" s="68">
        <v>0</v>
      </c>
      <c r="J24" s="68">
        <v>0</v>
      </c>
      <c r="K24" s="68">
        <v>0</v>
      </c>
      <c r="L24" s="68">
        <f>M24+N24</f>
        <v>0</v>
      </c>
      <c r="M24" s="68">
        <v>0</v>
      </c>
      <c r="N24" s="68">
        <v>0</v>
      </c>
      <c r="O24" s="68">
        <v>0</v>
      </c>
      <c r="P24" s="68">
        <f>H24+L24</f>
        <v>0</v>
      </c>
      <c r="Q24" s="68">
        <f>I24+M24</f>
        <v>0</v>
      </c>
      <c r="R24" s="68">
        <f t="shared" si="10"/>
        <v>0</v>
      </c>
      <c r="S24" s="68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67">
        <f>C26+C29</f>
        <v>770</v>
      </c>
      <c r="D25" s="67">
        <f t="shared" ref="D25:K25" si="11">D26+D29</f>
        <v>770</v>
      </c>
      <c r="E25" s="67">
        <f>E26+E29+E31</f>
        <v>1030.69964</v>
      </c>
      <c r="F25" s="67">
        <f>F26+F29+F31</f>
        <v>0</v>
      </c>
      <c r="G25" s="67">
        <f t="shared" si="11"/>
        <v>186.5</v>
      </c>
      <c r="H25" s="67">
        <f>I25+J25</f>
        <v>591.85694999999998</v>
      </c>
      <c r="I25" s="67">
        <f>I26+I29+I31</f>
        <v>219.62179</v>
      </c>
      <c r="J25" s="67">
        <f>J26+J29+J31</f>
        <v>372.23516000000001</v>
      </c>
      <c r="K25" s="67">
        <f t="shared" si="11"/>
        <v>0</v>
      </c>
      <c r="L25" s="67">
        <f>M25+N25</f>
        <v>710.39456999999993</v>
      </c>
      <c r="M25" s="67">
        <f>M26+M29+M31</f>
        <v>136.87700000000001</v>
      </c>
      <c r="N25" s="67">
        <f t="shared" ref="N25:S25" si="12">N26+N29+N31</f>
        <v>573.51756999999998</v>
      </c>
      <c r="O25" s="67">
        <f t="shared" si="12"/>
        <v>0</v>
      </c>
      <c r="P25" s="67">
        <f>Q25+R25</f>
        <v>-118.53762000000003</v>
      </c>
      <c r="Q25" s="67">
        <f>I25-M25</f>
        <v>82.744789999999995</v>
      </c>
      <c r="R25" s="67">
        <f t="shared" si="12"/>
        <v>-201.28241000000003</v>
      </c>
      <c r="S25" s="67">
        <f t="shared" si="12"/>
        <v>0</v>
      </c>
    </row>
    <row r="26" spans="1:19" x14ac:dyDescent="0.3">
      <c r="A26" s="9" t="s">
        <v>44</v>
      </c>
      <c r="B26" s="10" t="s">
        <v>45</v>
      </c>
      <c r="C26" s="68">
        <f>C27+C28</f>
        <v>760</v>
      </c>
      <c r="D26" s="68">
        <f>D27+D28</f>
        <v>760</v>
      </c>
      <c r="E26" s="68">
        <f t="shared" ref="E26:S26" si="13">E27+E28</f>
        <v>0</v>
      </c>
      <c r="F26" s="68">
        <f t="shared" si="13"/>
        <v>0</v>
      </c>
      <c r="G26" s="68">
        <f t="shared" si="13"/>
        <v>184</v>
      </c>
      <c r="H26" s="68">
        <f t="shared" si="13"/>
        <v>214.55381</v>
      </c>
      <c r="I26" s="68">
        <f t="shared" si="13"/>
        <v>214.55381</v>
      </c>
      <c r="J26" s="68">
        <f t="shared" si="13"/>
        <v>0</v>
      </c>
      <c r="K26" s="68">
        <f t="shared" si="13"/>
        <v>0</v>
      </c>
      <c r="L26" s="68">
        <f t="shared" si="13"/>
        <v>130.851</v>
      </c>
      <c r="M26" s="68">
        <f t="shared" si="13"/>
        <v>130.851</v>
      </c>
      <c r="N26" s="68">
        <f t="shared" si="13"/>
        <v>0</v>
      </c>
      <c r="O26" s="68">
        <f t="shared" si="13"/>
        <v>0</v>
      </c>
      <c r="P26" s="68">
        <f>H26-L26</f>
        <v>83.702809999999999</v>
      </c>
      <c r="Q26" s="68">
        <f>I26-M26</f>
        <v>83.702809999999999</v>
      </c>
      <c r="R26" s="68">
        <f t="shared" si="13"/>
        <v>0</v>
      </c>
      <c r="S26" s="68">
        <f t="shared" si="13"/>
        <v>0</v>
      </c>
    </row>
    <row r="27" spans="1:19" ht="42" customHeight="1" x14ac:dyDescent="0.3">
      <c r="A27" s="9" t="s">
        <v>46</v>
      </c>
      <c r="B27" s="10" t="s">
        <v>47</v>
      </c>
      <c r="C27" s="68">
        <f>D27</f>
        <v>380</v>
      </c>
      <c r="D27" s="68">
        <v>380</v>
      </c>
      <c r="E27" s="68">
        <v>0</v>
      </c>
      <c r="F27" s="68">
        <v>0</v>
      </c>
      <c r="G27" s="68">
        <v>92</v>
      </c>
      <c r="H27" s="68">
        <f>I27</f>
        <v>100.13981</v>
      </c>
      <c r="I27" s="68">
        <v>100.13981</v>
      </c>
      <c r="J27" s="68">
        <v>0</v>
      </c>
      <c r="K27" s="68">
        <v>0</v>
      </c>
      <c r="L27" s="68">
        <f>M27+N27</f>
        <v>93.650999999999996</v>
      </c>
      <c r="M27" s="68">
        <v>93.650999999999996</v>
      </c>
      <c r="N27" s="68">
        <v>0</v>
      </c>
      <c r="O27" s="68">
        <v>0</v>
      </c>
      <c r="P27" s="68">
        <f>H27-L27</f>
        <v>6.4888100000000009</v>
      </c>
      <c r="Q27" s="68">
        <f>I27-M27</f>
        <v>6.4888100000000009</v>
      </c>
      <c r="R27" s="68">
        <f>J27-N27</f>
        <v>0</v>
      </c>
      <c r="S27" s="68">
        <f>K27-O27</f>
        <v>0</v>
      </c>
    </row>
    <row r="28" spans="1:19" ht="171" customHeight="1" x14ac:dyDescent="0.3">
      <c r="A28" s="9" t="s">
        <v>48</v>
      </c>
      <c r="B28" s="80" t="s">
        <v>138</v>
      </c>
      <c r="C28" s="68">
        <f>D28</f>
        <v>380</v>
      </c>
      <c r="D28" s="68">
        <v>380</v>
      </c>
      <c r="E28" s="68">
        <v>0</v>
      </c>
      <c r="F28" s="68">
        <v>0</v>
      </c>
      <c r="G28" s="68">
        <v>92</v>
      </c>
      <c r="H28" s="68">
        <f>I28</f>
        <v>114.414</v>
      </c>
      <c r="I28" s="68">
        <v>114.414</v>
      </c>
      <c r="J28" s="68">
        <v>0</v>
      </c>
      <c r="K28" s="68">
        <v>0</v>
      </c>
      <c r="L28" s="68">
        <f>M28+N28</f>
        <v>37.200000000000003</v>
      </c>
      <c r="M28" s="68">
        <v>37.200000000000003</v>
      </c>
      <c r="N28" s="68">
        <v>0</v>
      </c>
      <c r="O28" s="68">
        <v>0</v>
      </c>
      <c r="P28" s="68">
        <f>H28-L28</f>
        <v>77.213999999999999</v>
      </c>
      <c r="Q28" s="68">
        <f>I28-M28</f>
        <v>77.213999999999999</v>
      </c>
      <c r="R28" s="68">
        <f>J28-N28</f>
        <v>0</v>
      </c>
      <c r="S28" s="68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68">
        <f>C30</f>
        <v>10</v>
      </c>
      <c r="D29" s="68">
        <f t="shared" ref="D29:S29" si="14">D30</f>
        <v>10</v>
      </c>
      <c r="E29" s="68">
        <f t="shared" si="14"/>
        <v>0</v>
      </c>
      <c r="F29" s="68">
        <f t="shared" si="14"/>
        <v>0</v>
      </c>
      <c r="G29" s="68">
        <f t="shared" si="14"/>
        <v>2.5</v>
      </c>
      <c r="H29" s="68">
        <f t="shared" si="14"/>
        <v>5.0679800000000004</v>
      </c>
      <c r="I29" s="68">
        <f t="shared" si="14"/>
        <v>5.0679800000000004</v>
      </c>
      <c r="J29" s="68">
        <f t="shared" si="14"/>
        <v>0</v>
      </c>
      <c r="K29" s="68">
        <f t="shared" si="14"/>
        <v>0</v>
      </c>
      <c r="L29" s="68">
        <f t="shared" si="14"/>
        <v>6.0259999999999998</v>
      </c>
      <c r="M29" s="68">
        <f t="shared" si="14"/>
        <v>6.0259999999999998</v>
      </c>
      <c r="N29" s="68">
        <f t="shared" si="14"/>
        <v>0</v>
      </c>
      <c r="O29" s="68">
        <f t="shared" si="14"/>
        <v>0</v>
      </c>
      <c r="P29" s="68">
        <f t="shared" si="14"/>
        <v>-0.95801999999999943</v>
      </c>
      <c r="Q29" s="68">
        <f t="shared" si="14"/>
        <v>-0.95801999999999943</v>
      </c>
      <c r="R29" s="68">
        <f t="shared" si="14"/>
        <v>0</v>
      </c>
      <c r="S29" s="68">
        <f t="shared" si="14"/>
        <v>0</v>
      </c>
    </row>
    <row r="30" spans="1:19" x14ac:dyDescent="0.3">
      <c r="A30" s="9" t="s">
        <v>49</v>
      </c>
      <c r="B30" s="10" t="s">
        <v>45</v>
      </c>
      <c r="C30" s="68">
        <f>D30</f>
        <v>10</v>
      </c>
      <c r="D30" s="68">
        <v>10</v>
      </c>
      <c r="E30" s="68">
        <v>0</v>
      </c>
      <c r="F30" s="68">
        <v>0</v>
      </c>
      <c r="G30" s="68">
        <v>2.5</v>
      </c>
      <c r="H30" s="68">
        <f>I30</f>
        <v>5.0679800000000004</v>
      </c>
      <c r="I30" s="68">
        <v>5.0679800000000004</v>
      </c>
      <c r="J30" s="68">
        <v>0</v>
      </c>
      <c r="K30" s="68">
        <v>0</v>
      </c>
      <c r="L30" s="68">
        <f>M30+N30</f>
        <v>6.0259999999999998</v>
      </c>
      <c r="M30" s="68">
        <v>6.0259999999999998</v>
      </c>
      <c r="N30" s="68">
        <v>0</v>
      </c>
      <c r="O30" s="68">
        <v>0</v>
      </c>
      <c r="P30" s="68">
        <f>H30-L30</f>
        <v>-0.95801999999999943</v>
      </c>
      <c r="Q30" s="68">
        <f>I30-M30</f>
        <v>-0.95801999999999943</v>
      </c>
      <c r="R30" s="68">
        <f>J30-N30</f>
        <v>0</v>
      </c>
      <c r="S30" s="68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67">
        <f>C32+C33</f>
        <v>1030.69964</v>
      </c>
      <c r="D31" s="67">
        <f t="shared" ref="D31:S31" si="15">D32+D33</f>
        <v>0</v>
      </c>
      <c r="E31" s="67">
        <f t="shared" si="15"/>
        <v>1030.69964</v>
      </c>
      <c r="F31" s="67">
        <f t="shared" si="15"/>
        <v>0</v>
      </c>
      <c r="G31" s="67">
        <f t="shared" si="15"/>
        <v>0</v>
      </c>
      <c r="H31" s="67">
        <f t="shared" si="15"/>
        <v>372.23516000000001</v>
      </c>
      <c r="I31" s="67">
        <f t="shared" si="15"/>
        <v>0</v>
      </c>
      <c r="J31" s="67">
        <f t="shared" si="15"/>
        <v>372.23516000000001</v>
      </c>
      <c r="K31" s="67">
        <f t="shared" si="15"/>
        <v>0</v>
      </c>
      <c r="L31" s="67">
        <f t="shared" si="15"/>
        <v>573.51756999999998</v>
      </c>
      <c r="M31" s="67">
        <f t="shared" si="15"/>
        <v>0</v>
      </c>
      <c r="N31" s="67">
        <f t="shared" si="15"/>
        <v>573.51756999999998</v>
      </c>
      <c r="O31" s="67">
        <f t="shared" si="15"/>
        <v>0</v>
      </c>
      <c r="P31" s="67">
        <f t="shared" si="15"/>
        <v>-201.28241000000003</v>
      </c>
      <c r="Q31" s="67">
        <f t="shared" si="15"/>
        <v>0</v>
      </c>
      <c r="R31" s="67">
        <f t="shared" si="15"/>
        <v>-201.28241000000003</v>
      </c>
      <c r="S31" s="67">
        <f t="shared" si="15"/>
        <v>0</v>
      </c>
    </row>
    <row r="32" spans="1:19" ht="73.8" customHeight="1" x14ac:dyDescent="0.3">
      <c r="A32" s="9">
        <v>25010000</v>
      </c>
      <c r="B32" s="10" t="s">
        <v>120</v>
      </c>
      <c r="C32" s="68">
        <f>D32+E32</f>
        <v>987.40200000000004</v>
      </c>
      <c r="D32" s="68">
        <v>0</v>
      </c>
      <c r="E32" s="68">
        <v>987.40200000000004</v>
      </c>
      <c r="F32" s="68">
        <v>0</v>
      </c>
      <c r="G32" s="68">
        <v>0</v>
      </c>
      <c r="H32" s="68">
        <f>I32+J32</f>
        <v>328.93752000000001</v>
      </c>
      <c r="I32" s="68">
        <v>0</v>
      </c>
      <c r="J32" s="68">
        <v>328.93752000000001</v>
      </c>
      <c r="K32" s="68">
        <v>0</v>
      </c>
      <c r="L32" s="68">
        <f>M32+N32</f>
        <v>292.14442000000003</v>
      </c>
      <c r="M32" s="68">
        <v>0</v>
      </c>
      <c r="N32" s="68">
        <v>292.14442000000003</v>
      </c>
      <c r="O32" s="68">
        <v>0</v>
      </c>
      <c r="P32" s="68">
        <f>Q32+R32</f>
        <v>36.793099999999981</v>
      </c>
      <c r="Q32" s="68">
        <f t="shared" ref="Q32:S33" si="16">I32-M32</f>
        <v>0</v>
      </c>
      <c r="R32" s="68">
        <f t="shared" si="16"/>
        <v>36.793099999999981</v>
      </c>
      <c r="S32" s="68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68">
        <f>D33+E33</f>
        <v>43.297640000000001</v>
      </c>
      <c r="D33" s="68">
        <v>0</v>
      </c>
      <c r="E33" s="68">
        <v>43.297640000000001</v>
      </c>
      <c r="F33" s="68">
        <v>0</v>
      </c>
      <c r="G33" s="68">
        <v>0</v>
      </c>
      <c r="H33" s="68">
        <f>I33+J33</f>
        <v>43.297640000000001</v>
      </c>
      <c r="I33" s="68">
        <v>0</v>
      </c>
      <c r="J33" s="68">
        <v>43.297640000000001</v>
      </c>
      <c r="K33" s="68">
        <v>0</v>
      </c>
      <c r="L33" s="68">
        <f>M33+N33</f>
        <v>281.37315000000001</v>
      </c>
      <c r="M33" s="68">
        <v>0</v>
      </c>
      <c r="N33" s="68">
        <v>281.37315000000001</v>
      </c>
      <c r="O33" s="68">
        <v>0</v>
      </c>
      <c r="P33" s="68">
        <f>Q33+R33</f>
        <v>-238.07551000000001</v>
      </c>
      <c r="Q33" s="68">
        <f t="shared" si="16"/>
        <v>0</v>
      </c>
      <c r="R33" s="68">
        <f t="shared" si="16"/>
        <v>-238.07551000000001</v>
      </c>
      <c r="S33" s="68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67">
        <f>C36</f>
        <v>0</v>
      </c>
      <c r="D34" s="67">
        <f>D36</f>
        <v>0</v>
      </c>
      <c r="E34" s="67">
        <f t="shared" ref="E34:S34" si="17">E36</f>
        <v>0</v>
      </c>
      <c r="F34" s="67">
        <f t="shared" si="17"/>
        <v>0</v>
      </c>
      <c r="G34" s="67">
        <f t="shared" si="17"/>
        <v>0</v>
      </c>
      <c r="H34" s="67">
        <f t="shared" si="17"/>
        <v>0</v>
      </c>
      <c r="I34" s="67">
        <f t="shared" si="17"/>
        <v>0</v>
      </c>
      <c r="J34" s="67">
        <f t="shared" si="17"/>
        <v>0</v>
      </c>
      <c r="K34" s="67">
        <f t="shared" si="17"/>
        <v>0</v>
      </c>
      <c r="L34" s="67">
        <f t="shared" si="17"/>
        <v>0</v>
      </c>
      <c r="M34" s="67">
        <f t="shared" si="17"/>
        <v>0</v>
      </c>
      <c r="N34" s="67">
        <f t="shared" si="17"/>
        <v>0</v>
      </c>
      <c r="O34" s="67">
        <f t="shared" si="17"/>
        <v>0</v>
      </c>
      <c r="P34" s="67">
        <f t="shared" si="17"/>
        <v>0</v>
      </c>
      <c r="Q34" s="67">
        <f t="shared" si="17"/>
        <v>0</v>
      </c>
      <c r="R34" s="67">
        <f t="shared" si="17"/>
        <v>0</v>
      </c>
      <c r="S34" s="67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68">
        <f>C36</f>
        <v>0</v>
      </c>
      <c r="D35" s="68">
        <f t="shared" ref="D35:S35" si="18">D36</f>
        <v>0</v>
      </c>
      <c r="E35" s="68">
        <f t="shared" si="18"/>
        <v>0</v>
      </c>
      <c r="F35" s="68">
        <f t="shared" si="18"/>
        <v>0</v>
      </c>
      <c r="G35" s="68">
        <f t="shared" si="18"/>
        <v>0</v>
      </c>
      <c r="H35" s="68">
        <f t="shared" si="18"/>
        <v>0</v>
      </c>
      <c r="I35" s="68">
        <f t="shared" si="18"/>
        <v>0</v>
      </c>
      <c r="J35" s="68">
        <f t="shared" si="18"/>
        <v>0</v>
      </c>
      <c r="K35" s="68">
        <f t="shared" si="18"/>
        <v>0</v>
      </c>
      <c r="L35" s="68">
        <f t="shared" si="18"/>
        <v>0</v>
      </c>
      <c r="M35" s="68">
        <f t="shared" si="18"/>
        <v>0</v>
      </c>
      <c r="N35" s="68">
        <f t="shared" si="18"/>
        <v>0</v>
      </c>
      <c r="O35" s="68">
        <f t="shared" si="18"/>
        <v>0</v>
      </c>
      <c r="P35" s="68">
        <f t="shared" si="18"/>
        <v>0</v>
      </c>
      <c r="Q35" s="68">
        <f t="shared" si="18"/>
        <v>0</v>
      </c>
      <c r="R35" s="68">
        <f t="shared" si="18"/>
        <v>0</v>
      </c>
      <c r="S35" s="68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68">
        <f>D36+E36</f>
        <v>0</v>
      </c>
      <c r="D36" s="68">
        <v>0</v>
      </c>
      <c r="E36" s="68">
        <v>0</v>
      </c>
      <c r="F36" s="68">
        <v>0</v>
      </c>
      <c r="G36" s="68">
        <v>0</v>
      </c>
      <c r="H36" s="68">
        <f>I36</f>
        <v>0</v>
      </c>
      <c r="I36" s="68">
        <v>0</v>
      </c>
      <c r="J36" s="68">
        <v>0</v>
      </c>
      <c r="K36" s="68">
        <v>0</v>
      </c>
      <c r="L36" s="68">
        <f>M36+N36</f>
        <v>0</v>
      </c>
      <c r="M36" s="68">
        <v>0</v>
      </c>
      <c r="N36" s="68">
        <v>0</v>
      </c>
      <c r="O36" s="68">
        <v>0</v>
      </c>
      <c r="P36" s="68">
        <f>H36-L36</f>
        <v>0</v>
      </c>
      <c r="Q36" s="68">
        <f>I36-M36</f>
        <v>0</v>
      </c>
      <c r="R36" s="68">
        <f>J36-N36</f>
        <v>0</v>
      </c>
      <c r="S36" s="68">
        <f>K36-O36</f>
        <v>0</v>
      </c>
    </row>
    <row r="37" spans="1:19" s="11" customFormat="1" ht="52.2" customHeight="1" x14ac:dyDescent="0.3">
      <c r="A37" s="101" t="s">
        <v>65</v>
      </c>
      <c r="B37" s="101"/>
      <c r="C37" s="67">
        <f>D37+E37</f>
        <v>75072.699640000006</v>
      </c>
      <c r="D37" s="67">
        <f>D11+D25+D34</f>
        <v>74042</v>
      </c>
      <c r="E37" s="67">
        <f>E11+E25</f>
        <v>1030.69964</v>
      </c>
      <c r="F37" s="67">
        <f>F11+F25+F34</f>
        <v>0</v>
      </c>
      <c r="G37" s="67">
        <f>G11+G25+G34</f>
        <v>14942.4</v>
      </c>
      <c r="H37" s="67">
        <f>I37+J37</f>
        <v>18283.871050000002</v>
      </c>
      <c r="I37" s="67">
        <f>I11+I25+I34</f>
        <v>17911.635890000001</v>
      </c>
      <c r="J37" s="67">
        <f>J11+J25</f>
        <v>372.23516000000001</v>
      </c>
      <c r="K37" s="67">
        <f t="shared" ref="K37:S37" si="19">K11+K25+K34</f>
        <v>0</v>
      </c>
      <c r="L37" s="67">
        <f t="shared" si="19"/>
        <v>16990.593580000001</v>
      </c>
      <c r="M37" s="67">
        <f t="shared" si="19"/>
        <v>16417.076010000001</v>
      </c>
      <c r="N37" s="67">
        <f t="shared" si="19"/>
        <v>573.51756999999998</v>
      </c>
      <c r="O37" s="67">
        <f t="shared" si="19"/>
        <v>0</v>
      </c>
      <c r="P37" s="67">
        <f t="shared" si="19"/>
        <v>1293.2774699999998</v>
      </c>
      <c r="Q37" s="67">
        <f t="shared" si="19"/>
        <v>1494.5598799999998</v>
      </c>
      <c r="R37" s="67">
        <f t="shared" si="19"/>
        <v>-201.28241000000003</v>
      </c>
      <c r="S37" s="67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67">
        <f t="shared" ref="C38:S38" si="20">C39+C40+C41</f>
        <v>88735.271000000008</v>
      </c>
      <c r="D38" s="67">
        <f t="shared" si="20"/>
        <v>87595.271000000008</v>
      </c>
      <c r="E38" s="67">
        <f t="shared" si="20"/>
        <v>1140</v>
      </c>
      <c r="F38" s="67">
        <f t="shared" si="20"/>
        <v>1140</v>
      </c>
      <c r="G38" s="67">
        <f t="shared" si="20"/>
        <v>19914.2</v>
      </c>
      <c r="H38" s="67">
        <f t="shared" si="20"/>
        <v>19914.2</v>
      </c>
      <c r="I38" s="67">
        <f t="shared" si="20"/>
        <v>19914.2</v>
      </c>
      <c r="J38" s="67">
        <f t="shared" si="20"/>
        <v>0</v>
      </c>
      <c r="K38" s="67">
        <f t="shared" si="20"/>
        <v>0</v>
      </c>
      <c r="L38" s="67">
        <f t="shared" si="20"/>
        <v>15037.29</v>
      </c>
      <c r="M38" s="67">
        <f t="shared" si="20"/>
        <v>15037.29</v>
      </c>
      <c r="N38" s="67">
        <f t="shared" si="20"/>
        <v>0</v>
      </c>
      <c r="O38" s="67">
        <f t="shared" si="20"/>
        <v>0</v>
      </c>
      <c r="P38" s="67">
        <f t="shared" si="20"/>
        <v>4876.91</v>
      </c>
      <c r="Q38" s="67">
        <f t="shared" si="20"/>
        <v>4876.91</v>
      </c>
      <c r="R38" s="67">
        <f t="shared" si="20"/>
        <v>0</v>
      </c>
      <c r="S38" s="67">
        <f t="shared" si="20"/>
        <v>0</v>
      </c>
    </row>
    <row r="39" spans="1:19" ht="31.2" x14ac:dyDescent="0.3">
      <c r="A39" s="9" t="s">
        <v>56</v>
      </c>
      <c r="B39" s="10" t="s">
        <v>57</v>
      </c>
      <c r="C39" s="68">
        <f>D39+E39</f>
        <v>82386.600000000006</v>
      </c>
      <c r="D39" s="68">
        <v>82386.600000000006</v>
      </c>
      <c r="E39" s="68">
        <v>0</v>
      </c>
      <c r="F39" s="68">
        <v>0</v>
      </c>
      <c r="G39" s="68">
        <v>19914.2</v>
      </c>
      <c r="H39" s="68">
        <f>I39</f>
        <v>19914.2</v>
      </c>
      <c r="I39" s="68">
        <v>19914.2</v>
      </c>
      <c r="J39" s="68">
        <v>0</v>
      </c>
      <c r="K39" s="68">
        <v>0</v>
      </c>
      <c r="L39" s="68">
        <f>M39+N39</f>
        <v>15037.29</v>
      </c>
      <c r="M39" s="68">
        <v>15037.29</v>
      </c>
      <c r="N39" s="68">
        <v>0</v>
      </c>
      <c r="O39" s="68">
        <v>0</v>
      </c>
      <c r="P39" s="68">
        <f>H39-L39</f>
        <v>4876.91</v>
      </c>
      <c r="Q39" s="68">
        <f>I39-M39</f>
        <v>4876.91</v>
      </c>
      <c r="R39" s="68">
        <v>0</v>
      </c>
      <c r="S39" s="68">
        <v>0</v>
      </c>
    </row>
    <row r="40" spans="1:19" ht="31.2" x14ac:dyDescent="0.3">
      <c r="A40" s="9">
        <v>41053900</v>
      </c>
      <c r="B40" s="10" t="s">
        <v>154</v>
      </c>
      <c r="C40" s="68">
        <f>D40+E40</f>
        <v>6348.6710000000003</v>
      </c>
      <c r="D40" s="68">
        <v>5208.6710000000003</v>
      </c>
      <c r="E40" s="68">
        <v>1140</v>
      </c>
      <c r="F40" s="68">
        <v>1140</v>
      </c>
      <c r="G40" s="68">
        <v>0</v>
      </c>
      <c r="H40" s="68">
        <f>I40+J40</f>
        <v>0</v>
      </c>
      <c r="I40" s="68">
        <v>0</v>
      </c>
      <c r="J40" s="68">
        <v>0</v>
      </c>
      <c r="K40" s="68">
        <v>0</v>
      </c>
      <c r="L40" s="68"/>
      <c r="M40" s="68"/>
      <c r="N40" s="68"/>
      <c r="O40" s="68"/>
      <c r="P40" s="68"/>
      <c r="Q40" s="68"/>
      <c r="R40" s="68"/>
      <c r="S40" s="68"/>
    </row>
    <row r="41" spans="1:19" ht="409.2" hidden="1" customHeight="1" x14ac:dyDescent="0.3">
      <c r="A41" s="9" t="s">
        <v>58</v>
      </c>
      <c r="B41" s="31" t="s">
        <v>64</v>
      </c>
      <c r="C41" s="68">
        <f>D41+E41</f>
        <v>0</v>
      </c>
      <c r="D41" s="68">
        <v>0</v>
      </c>
      <c r="E41" s="68">
        <v>0</v>
      </c>
      <c r="F41" s="68">
        <v>0</v>
      </c>
      <c r="G41" s="68">
        <v>0</v>
      </c>
      <c r="H41" s="68">
        <f>I41</f>
        <v>0</v>
      </c>
      <c r="I41" s="68">
        <v>0</v>
      </c>
      <c r="J41" s="68">
        <v>0</v>
      </c>
      <c r="K41" s="68">
        <v>0</v>
      </c>
      <c r="L41" s="68">
        <f>M41+N41</f>
        <v>0</v>
      </c>
      <c r="M41" s="68">
        <v>0</v>
      </c>
      <c r="N41" s="68">
        <v>0</v>
      </c>
      <c r="O41" s="68">
        <v>0</v>
      </c>
      <c r="P41" s="68">
        <f>H41-L41</f>
        <v>0</v>
      </c>
      <c r="Q41" s="68">
        <f>I41-M41</f>
        <v>0</v>
      </c>
      <c r="R41" s="68">
        <v>0</v>
      </c>
      <c r="S41" s="68">
        <v>0</v>
      </c>
    </row>
    <row r="42" spans="1:19" s="11" customFormat="1" ht="27.6" customHeight="1" x14ac:dyDescent="0.3">
      <c r="A42" s="102" t="s">
        <v>116</v>
      </c>
      <c r="B42" s="102"/>
      <c r="C42" s="69">
        <f>C37+C38</f>
        <v>163807.97064000001</v>
      </c>
      <c r="D42" s="69">
        <f t="shared" ref="D42:S42" si="21">D37+D38</f>
        <v>161637.27100000001</v>
      </c>
      <c r="E42" s="69">
        <f t="shared" si="21"/>
        <v>2170.6996399999998</v>
      </c>
      <c r="F42" s="69">
        <f t="shared" si="21"/>
        <v>1140</v>
      </c>
      <c r="G42" s="69">
        <f t="shared" si="21"/>
        <v>34856.6</v>
      </c>
      <c r="H42" s="69">
        <f t="shared" si="21"/>
        <v>38198.071049999999</v>
      </c>
      <c r="I42" s="69">
        <f t="shared" si="21"/>
        <v>37825.835890000002</v>
      </c>
      <c r="J42" s="69">
        <f t="shared" si="21"/>
        <v>372.23516000000001</v>
      </c>
      <c r="K42" s="69">
        <f t="shared" si="21"/>
        <v>0</v>
      </c>
      <c r="L42" s="69">
        <f t="shared" si="21"/>
        <v>32027.883580000002</v>
      </c>
      <c r="M42" s="69">
        <f t="shared" si="21"/>
        <v>31454.366010000002</v>
      </c>
      <c r="N42" s="69">
        <f t="shared" si="21"/>
        <v>573.51756999999998</v>
      </c>
      <c r="O42" s="69">
        <f t="shared" si="21"/>
        <v>0</v>
      </c>
      <c r="P42" s="69">
        <f t="shared" si="21"/>
        <v>6170.1874699999998</v>
      </c>
      <c r="Q42" s="69">
        <f t="shared" si="21"/>
        <v>6371.4698799999996</v>
      </c>
      <c r="R42" s="69">
        <f t="shared" si="21"/>
        <v>-201.28241000000003</v>
      </c>
      <c r="S42" s="69">
        <f t="shared" si="21"/>
        <v>0</v>
      </c>
    </row>
    <row r="43" spans="1:19" ht="30" customHeight="1" x14ac:dyDescent="0.3">
      <c r="A43" s="13"/>
      <c r="B43" s="103" t="s">
        <v>115</v>
      </c>
      <c r="C43" s="10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</row>
    <row r="44" spans="1:19" ht="28.2" customHeight="1" x14ac:dyDescent="0.3">
      <c r="A44" s="19" t="s">
        <v>117</v>
      </c>
      <c r="B44" s="8" t="s">
        <v>66</v>
      </c>
      <c r="C44" s="74">
        <f>D44+E44</f>
        <v>81379.601999999999</v>
      </c>
      <c r="D44" s="74">
        <f>D45</f>
        <v>80634</v>
      </c>
      <c r="E44" s="74">
        <f t="shared" ref="E44:S44" si="22">E45</f>
        <v>745.60199999999998</v>
      </c>
      <c r="F44" s="74">
        <f t="shared" si="22"/>
        <v>745</v>
      </c>
      <c r="G44" s="74">
        <f t="shared" si="22"/>
        <v>21797.284</v>
      </c>
      <c r="H44" s="74">
        <f t="shared" si="22"/>
        <v>21699.532609999998</v>
      </c>
      <c r="I44" s="74">
        <f t="shared" si="22"/>
        <v>21699.532609999998</v>
      </c>
      <c r="J44" s="74">
        <f t="shared" si="22"/>
        <v>0</v>
      </c>
      <c r="K44" s="74">
        <f t="shared" si="22"/>
        <v>0</v>
      </c>
      <c r="L44" s="74">
        <f t="shared" si="22"/>
        <v>14265.295629999999</v>
      </c>
      <c r="M44" s="74">
        <f t="shared" si="22"/>
        <v>14255.90965</v>
      </c>
      <c r="N44" s="74">
        <f t="shared" si="22"/>
        <v>9.38598</v>
      </c>
      <c r="O44" s="74">
        <f t="shared" si="22"/>
        <v>0</v>
      </c>
      <c r="P44" s="74">
        <f t="shared" si="22"/>
        <v>7434.2369799999988</v>
      </c>
      <c r="Q44" s="74">
        <f t="shared" si="22"/>
        <v>7443.6229599999988</v>
      </c>
      <c r="R44" s="74">
        <f t="shared" si="22"/>
        <v>-9.38598</v>
      </c>
      <c r="S44" s="74">
        <f t="shared" si="22"/>
        <v>0</v>
      </c>
    </row>
    <row r="45" spans="1:19" ht="87" customHeight="1" x14ac:dyDescent="0.3">
      <c r="A45" s="27" t="s">
        <v>98</v>
      </c>
      <c r="B45" s="10" t="s">
        <v>67</v>
      </c>
      <c r="C45" s="75">
        <f t="shared" ref="C45:D83" si="23">D45+E45</f>
        <v>81379.601999999999</v>
      </c>
      <c r="D45" s="75">
        <v>80634</v>
      </c>
      <c r="E45" s="75">
        <v>745.60199999999998</v>
      </c>
      <c r="F45" s="75">
        <v>745</v>
      </c>
      <c r="G45" s="75">
        <v>21797.284</v>
      </c>
      <c r="H45" s="75">
        <f>I45+J45</f>
        <v>21699.532609999998</v>
      </c>
      <c r="I45" s="75">
        <v>21699.532609999998</v>
      </c>
      <c r="J45" s="75">
        <v>0</v>
      </c>
      <c r="K45" s="75">
        <v>0</v>
      </c>
      <c r="L45" s="75">
        <f>M45+N45</f>
        <v>14265.295629999999</v>
      </c>
      <c r="M45" s="75">
        <v>14255.90965</v>
      </c>
      <c r="N45" s="75">
        <v>9.38598</v>
      </c>
      <c r="O45" s="75">
        <v>0</v>
      </c>
      <c r="P45" s="75">
        <f>Q45+R45</f>
        <v>7434.2369799999988</v>
      </c>
      <c r="Q45" s="75">
        <f>I45-M45</f>
        <v>7443.6229599999988</v>
      </c>
      <c r="R45" s="75">
        <f>J45-N45</f>
        <v>-9.38598</v>
      </c>
      <c r="S45" s="75">
        <f>K45-O45</f>
        <v>0</v>
      </c>
    </row>
    <row r="46" spans="1:19" ht="51.6" customHeight="1" x14ac:dyDescent="0.3">
      <c r="A46" s="19" t="s">
        <v>118</v>
      </c>
      <c r="B46" s="8" t="s">
        <v>68</v>
      </c>
      <c r="C46" s="74">
        <f t="shared" si="23"/>
        <v>47129.217640000003</v>
      </c>
      <c r="D46" s="74">
        <f>D47+D50+D54+D56</f>
        <v>42881.387000000002</v>
      </c>
      <c r="E46" s="74">
        <f>E47+E50+E54+E56</f>
        <v>4247.8306400000001</v>
      </c>
      <c r="F46" s="74">
        <f t="shared" ref="F46:P46" si="24">F47+F50+F54+F56</f>
        <v>3224.5329999999999</v>
      </c>
      <c r="G46" s="74">
        <f t="shared" si="24"/>
        <v>9789.2969999999987</v>
      </c>
      <c r="H46" s="74">
        <f t="shared" si="24"/>
        <v>10095.68831</v>
      </c>
      <c r="I46" s="74">
        <f t="shared" si="24"/>
        <v>9733.4955200000004</v>
      </c>
      <c r="J46" s="74">
        <f t="shared" si="24"/>
        <v>362.19279</v>
      </c>
      <c r="K46" s="74">
        <f t="shared" si="24"/>
        <v>0</v>
      </c>
      <c r="L46" s="74">
        <f t="shared" si="24"/>
        <v>9949.7320799999998</v>
      </c>
      <c r="M46" s="74">
        <f t="shared" si="24"/>
        <v>9384.8155499999993</v>
      </c>
      <c r="N46" s="74">
        <f t="shared" si="24"/>
        <v>564.91652999999997</v>
      </c>
      <c r="O46" s="74">
        <f t="shared" si="24"/>
        <v>0</v>
      </c>
      <c r="P46" s="74">
        <f t="shared" si="24"/>
        <v>145.95622999999944</v>
      </c>
      <c r="Q46" s="74">
        <f t="shared" ref="Q46:S82" si="25">I46-M46</f>
        <v>348.67997000000105</v>
      </c>
      <c r="R46" s="74">
        <f t="shared" si="25"/>
        <v>-202.72373999999996</v>
      </c>
      <c r="S46" s="74">
        <f t="shared" si="25"/>
        <v>0</v>
      </c>
    </row>
    <row r="47" spans="1:19" ht="115.2" customHeight="1" x14ac:dyDescent="0.3">
      <c r="A47" s="14">
        <v>3100</v>
      </c>
      <c r="B47" s="8" t="s">
        <v>69</v>
      </c>
      <c r="C47" s="74">
        <f t="shared" si="23"/>
        <v>45921.18864</v>
      </c>
      <c r="D47" s="74">
        <f>D48+D49</f>
        <v>41673.358</v>
      </c>
      <c r="E47" s="74">
        <f>E48+E49</f>
        <v>4247.8306400000001</v>
      </c>
      <c r="F47" s="74">
        <f t="shared" ref="F47:P47" si="26">F48+F49</f>
        <v>3224.5329999999999</v>
      </c>
      <c r="G47" s="74">
        <f t="shared" si="26"/>
        <v>9668.9779999999992</v>
      </c>
      <c r="H47" s="74">
        <f t="shared" si="26"/>
        <v>9975.3698100000001</v>
      </c>
      <c r="I47" s="74">
        <f t="shared" si="26"/>
        <v>9613.177020000001</v>
      </c>
      <c r="J47" s="74">
        <f t="shared" si="26"/>
        <v>362.19279</v>
      </c>
      <c r="K47" s="74">
        <f t="shared" si="26"/>
        <v>0</v>
      </c>
      <c r="L47" s="74">
        <f t="shared" si="26"/>
        <v>9640.4621999999999</v>
      </c>
      <c r="M47" s="74">
        <f t="shared" si="26"/>
        <v>9244.4675499999994</v>
      </c>
      <c r="N47" s="74">
        <f t="shared" si="26"/>
        <v>395.99464999999998</v>
      </c>
      <c r="O47" s="74">
        <f t="shared" si="26"/>
        <v>0</v>
      </c>
      <c r="P47" s="74">
        <f t="shared" si="26"/>
        <v>334.90760999999941</v>
      </c>
      <c r="Q47" s="74">
        <f t="shared" si="25"/>
        <v>368.7094700000016</v>
      </c>
      <c r="R47" s="74">
        <f t="shared" si="25"/>
        <v>-33.801859999999976</v>
      </c>
      <c r="S47" s="74">
        <f t="shared" si="25"/>
        <v>0</v>
      </c>
    </row>
    <row r="48" spans="1:19" ht="117.6" customHeight="1" x14ac:dyDescent="0.3">
      <c r="A48" s="27" t="s">
        <v>99</v>
      </c>
      <c r="B48" s="28" t="s">
        <v>70</v>
      </c>
      <c r="C48" s="75">
        <f t="shared" si="23"/>
        <v>38061.999739999999</v>
      </c>
      <c r="D48" s="76">
        <v>34077.067000000003</v>
      </c>
      <c r="E48" s="76">
        <v>3984.9327400000002</v>
      </c>
      <c r="F48" s="76">
        <v>3004.5329999999999</v>
      </c>
      <c r="G48" s="76">
        <v>8039.1989999999996</v>
      </c>
      <c r="H48" s="76">
        <f t="shared" ref="H48:H53" si="27">I48+J48</f>
        <v>8303.1419399999995</v>
      </c>
      <c r="I48" s="76">
        <v>7983.8470500000003</v>
      </c>
      <c r="J48" s="76">
        <v>319.29489000000001</v>
      </c>
      <c r="K48" s="76">
        <v>0</v>
      </c>
      <c r="L48" s="76">
        <f t="shared" ref="L48:L53" si="28">M48+N48</f>
        <v>7867.1705700000002</v>
      </c>
      <c r="M48" s="76">
        <v>7580.6832899999999</v>
      </c>
      <c r="N48" s="76">
        <v>286.48728</v>
      </c>
      <c r="O48" s="76">
        <v>0</v>
      </c>
      <c r="P48" s="76">
        <f>H48-L48</f>
        <v>435.9713699999993</v>
      </c>
      <c r="Q48" s="75">
        <f t="shared" si="25"/>
        <v>403.16376000000037</v>
      </c>
      <c r="R48" s="75">
        <f t="shared" si="25"/>
        <v>32.807610000000011</v>
      </c>
      <c r="S48" s="75">
        <f t="shared" si="25"/>
        <v>0</v>
      </c>
    </row>
    <row r="49" spans="1:19" ht="64.8" customHeight="1" x14ac:dyDescent="0.3">
      <c r="A49" s="27" t="s">
        <v>100</v>
      </c>
      <c r="B49" s="28" t="s">
        <v>71</v>
      </c>
      <c r="C49" s="75">
        <f t="shared" si="23"/>
        <v>7859.1889000000001</v>
      </c>
      <c r="D49" s="76">
        <v>7596.2910000000002</v>
      </c>
      <c r="E49" s="76">
        <v>262.89789999999999</v>
      </c>
      <c r="F49" s="76">
        <v>220</v>
      </c>
      <c r="G49" s="76">
        <v>1629.779</v>
      </c>
      <c r="H49" s="76">
        <f t="shared" si="27"/>
        <v>1672.2278699999999</v>
      </c>
      <c r="I49" s="76">
        <v>1629.32997</v>
      </c>
      <c r="J49" s="76">
        <v>42.8979</v>
      </c>
      <c r="K49" s="76">
        <v>0</v>
      </c>
      <c r="L49" s="76">
        <f t="shared" si="28"/>
        <v>1773.2916299999999</v>
      </c>
      <c r="M49" s="76">
        <v>1663.7842599999999</v>
      </c>
      <c r="N49" s="76">
        <v>109.50736999999999</v>
      </c>
      <c r="O49" s="76">
        <v>0</v>
      </c>
      <c r="P49" s="76">
        <f>Q49+R49</f>
        <v>-101.06375999999989</v>
      </c>
      <c r="Q49" s="75">
        <f t="shared" si="25"/>
        <v>-34.454289999999901</v>
      </c>
      <c r="R49" s="75">
        <f t="shared" si="25"/>
        <v>-66.609469999999988</v>
      </c>
      <c r="S49" s="75">
        <f t="shared" si="25"/>
        <v>0</v>
      </c>
    </row>
    <row r="50" spans="1:19" ht="67.8" customHeight="1" x14ac:dyDescent="0.3">
      <c r="A50" s="14">
        <v>3110</v>
      </c>
      <c r="B50" s="12" t="s">
        <v>72</v>
      </c>
      <c r="C50" s="74">
        <f t="shared" si="23"/>
        <v>337.78000000000003</v>
      </c>
      <c r="D50" s="74">
        <f>D51+D52+D53</f>
        <v>337.78000000000003</v>
      </c>
      <c r="E50" s="74">
        <f t="shared" ref="E50:G50" si="29">E51+E52+E53</f>
        <v>0</v>
      </c>
      <c r="F50" s="74">
        <f t="shared" si="29"/>
        <v>0</v>
      </c>
      <c r="G50" s="74">
        <f t="shared" si="29"/>
        <v>14.398</v>
      </c>
      <c r="H50" s="74">
        <f t="shared" si="27"/>
        <v>14.397500000000001</v>
      </c>
      <c r="I50" s="74">
        <f>I51+I52+I53</f>
        <v>14.397500000000001</v>
      </c>
      <c r="J50" s="74">
        <f t="shared" ref="J50:K50" si="30">J51+J52+J53</f>
        <v>0</v>
      </c>
      <c r="K50" s="74">
        <f t="shared" si="30"/>
        <v>0</v>
      </c>
      <c r="L50" s="74">
        <f t="shared" si="28"/>
        <v>168.92187999999999</v>
      </c>
      <c r="M50" s="74">
        <f>M51+M52+M53</f>
        <v>0</v>
      </c>
      <c r="N50" s="74">
        <f t="shared" ref="N50:O50" si="31">N51+N52+N53</f>
        <v>168.92187999999999</v>
      </c>
      <c r="O50" s="74">
        <f t="shared" si="31"/>
        <v>0</v>
      </c>
      <c r="P50" s="74">
        <f>H50-L50</f>
        <v>-154.52437999999998</v>
      </c>
      <c r="Q50" s="74">
        <f t="shared" si="25"/>
        <v>14.397500000000001</v>
      </c>
      <c r="R50" s="74">
        <f t="shared" si="25"/>
        <v>-168.92187999999999</v>
      </c>
      <c r="S50" s="74">
        <f t="shared" si="25"/>
        <v>0</v>
      </c>
    </row>
    <row r="51" spans="1:19" ht="138" hidden="1" customHeight="1" x14ac:dyDescent="0.3">
      <c r="A51" s="27" t="s">
        <v>101</v>
      </c>
      <c r="B51" s="28" t="s">
        <v>148</v>
      </c>
      <c r="C51" s="75">
        <f t="shared" si="23"/>
        <v>0</v>
      </c>
      <c r="D51" s="75">
        <v>0</v>
      </c>
      <c r="E51" s="75">
        <v>0</v>
      </c>
      <c r="F51" s="75">
        <v>0</v>
      </c>
      <c r="G51" s="75">
        <v>0</v>
      </c>
      <c r="H51" s="75">
        <f t="shared" si="27"/>
        <v>0</v>
      </c>
      <c r="I51" s="75">
        <v>0</v>
      </c>
      <c r="J51" s="75">
        <v>0</v>
      </c>
      <c r="K51" s="75">
        <v>0</v>
      </c>
      <c r="L51" s="75">
        <f t="shared" si="28"/>
        <v>0</v>
      </c>
      <c r="M51" s="75">
        <v>0</v>
      </c>
      <c r="N51" s="75">
        <v>0</v>
      </c>
      <c r="O51" s="75">
        <v>0</v>
      </c>
      <c r="P51" s="75">
        <f>Q51+R51</f>
        <v>0</v>
      </c>
      <c r="Q51" s="75">
        <f t="shared" si="25"/>
        <v>0</v>
      </c>
      <c r="R51" s="75">
        <f t="shared" si="25"/>
        <v>0</v>
      </c>
      <c r="S51" s="75">
        <f t="shared" si="25"/>
        <v>0</v>
      </c>
    </row>
    <row r="52" spans="1:19" ht="63.6" customHeight="1" x14ac:dyDescent="0.3">
      <c r="A52" s="27" t="s">
        <v>102</v>
      </c>
      <c r="B52" s="28" t="s">
        <v>74</v>
      </c>
      <c r="C52" s="75">
        <f t="shared" si="23"/>
        <v>21.8</v>
      </c>
      <c r="D52" s="75">
        <v>21.8</v>
      </c>
      <c r="E52" s="75">
        <v>0</v>
      </c>
      <c r="F52" s="75">
        <v>0</v>
      </c>
      <c r="G52" s="75">
        <v>0</v>
      </c>
      <c r="H52" s="75">
        <f t="shared" si="27"/>
        <v>0</v>
      </c>
      <c r="I52" s="75">
        <v>0</v>
      </c>
      <c r="J52" s="75">
        <v>0</v>
      </c>
      <c r="K52" s="75">
        <v>0</v>
      </c>
      <c r="L52" s="75">
        <f t="shared" si="28"/>
        <v>0</v>
      </c>
      <c r="M52" s="75">
        <v>0</v>
      </c>
      <c r="N52" s="75">
        <v>0</v>
      </c>
      <c r="O52" s="75">
        <v>0</v>
      </c>
      <c r="P52" s="75">
        <f>Q52+R52</f>
        <v>0</v>
      </c>
      <c r="Q52" s="75">
        <f t="shared" si="25"/>
        <v>0</v>
      </c>
      <c r="R52" s="75">
        <f t="shared" si="25"/>
        <v>0</v>
      </c>
      <c r="S52" s="75">
        <f t="shared" si="25"/>
        <v>0</v>
      </c>
    </row>
    <row r="53" spans="1:19" ht="138" customHeight="1" x14ac:dyDescent="0.3">
      <c r="A53" s="66" t="s">
        <v>146</v>
      </c>
      <c r="B53" s="28" t="s">
        <v>147</v>
      </c>
      <c r="C53" s="75">
        <f t="shared" si="23"/>
        <v>315.98</v>
      </c>
      <c r="D53" s="75">
        <v>315.98</v>
      </c>
      <c r="E53" s="75">
        <v>0</v>
      </c>
      <c r="F53" s="75">
        <v>0</v>
      </c>
      <c r="G53" s="75">
        <v>14.398</v>
      </c>
      <c r="H53" s="75">
        <f t="shared" si="27"/>
        <v>14.397500000000001</v>
      </c>
      <c r="I53" s="75">
        <v>14.397500000000001</v>
      </c>
      <c r="J53" s="75">
        <v>0</v>
      </c>
      <c r="K53" s="75">
        <v>0</v>
      </c>
      <c r="L53" s="79">
        <f t="shared" si="28"/>
        <v>168.92187999999999</v>
      </c>
      <c r="M53" s="79">
        <v>0</v>
      </c>
      <c r="N53" s="75">
        <v>168.92187999999999</v>
      </c>
      <c r="O53" s="75">
        <v>0</v>
      </c>
      <c r="P53" s="75">
        <f>Q53+R53</f>
        <v>-154.52437999999998</v>
      </c>
      <c r="Q53" s="75">
        <f t="shared" si="25"/>
        <v>14.397500000000001</v>
      </c>
      <c r="R53" s="75">
        <f t="shared" si="25"/>
        <v>-168.92187999999999</v>
      </c>
      <c r="S53" s="75">
        <f t="shared" si="25"/>
        <v>0</v>
      </c>
    </row>
    <row r="54" spans="1:19" ht="98.4" hidden="1" customHeight="1" x14ac:dyDescent="0.3">
      <c r="A54" s="14">
        <v>3220</v>
      </c>
      <c r="B54" s="12" t="s">
        <v>75</v>
      </c>
      <c r="C54" s="74">
        <f t="shared" si="23"/>
        <v>0</v>
      </c>
      <c r="D54" s="74">
        <f>D55</f>
        <v>0</v>
      </c>
      <c r="E54" s="74">
        <f>E55</f>
        <v>0</v>
      </c>
      <c r="F54" s="74">
        <f t="shared" ref="F54:G54" si="32">F55</f>
        <v>0</v>
      </c>
      <c r="G54" s="74">
        <f t="shared" si="32"/>
        <v>0</v>
      </c>
      <c r="H54" s="74">
        <f>H55</f>
        <v>0</v>
      </c>
      <c r="I54" s="74">
        <f t="shared" ref="I54:O54" si="33">I55</f>
        <v>0</v>
      </c>
      <c r="J54" s="74">
        <f t="shared" si="33"/>
        <v>0</v>
      </c>
      <c r="K54" s="74">
        <f t="shared" si="33"/>
        <v>0</v>
      </c>
      <c r="L54" s="74">
        <f t="shared" si="33"/>
        <v>0</v>
      </c>
      <c r="M54" s="74">
        <f t="shared" si="33"/>
        <v>0</v>
      </c>
      <c r="N54" s="74">
        <f t="shared" si="33"/>
        <v>0</v>
      </c>
      <c r="O54" s="74">
        <f t="shared" si="33"/>
        <v>0</v>
      </c>
      <c r="P54" s="74">
        <f>P55</f>
        <v>0</v>
      </c>
      <c r="Q54" s="74">
        <f t="shared" si="25"/>
        <v>0</v>
      </c>
      <c r="R54" s="74">
        <f t="shared" si="25"/>
        <v>0</v>
      </c>
      <c r="S54" s="74">
        <f t="shared" si="25"/>
        <v>0</v>
      </c>
    </row>
    <row r="55" spans="1:19" ht="337.2" hidden="1" customHeight="1" x14ac:dyDescent="0.3">
      <c r="A55" s="27" t="s">
        <v>103</v>
      </c>
      <c r="B55" s="30" t="s">
        <v>76</v>
      </c>
      <c r="C55" s="75">
        <f t="shared" si="23"/>
        <v>0</v>
      </c>
      <c r="D55" s="75">
        <v>0</v>
      </c>
      <c r="E55" s="75">
        <v>0</v>
      </c>
      <c r="F55" s="75">
        <v>0</v>
      </c>
      <c r="G55" s="75">
        <v>0</v>
      </c>
      <c r="H55" s="75">
        <f>I55+J55</f>
        <v>0</v>
      </c>
      <c r="I55" s="75">
        <v>0</v>
      </c>
      <c r="J55" s="75">
        <v>0</v>
      </c>
      <c r="K55" s="75">
        <v>0</v>
      </c>
      <c r="L55" s="75">
        <f>M55+N55</f>
        <v>0</v>
      </c>
      <c r="M55" s="75">
        <v>0</v>
      </c>
      <c r="N55" s="75">
        <v>0</v>
      </c>
      <c r="O55" s="75">
        <v>0</v>
      </c>
      <c r="P55" s="75">
        <f>Q55+R55</f>
        <v>0</v>
      </c>
      <c r="Q55" s="75">
        <f t="shared" si="25"/>
        <v>0</v>
      </c>
      <c r="R55" s="75">
        <f t="shared" si="25"/>
        <v>0</v>
      </c>
      <c r="S55" s="75">
        <f t="shared" si="25"/>
        <v>0</v>
      </c>
    </row>
    <row r="56" spans="1:19" ht="23.4" customHeight="1" x14ac:dyDescent="0.3">
      <c r="A56" s="14">
        <v>3240</v>
      </c>
      <c r="B56" s="12" t="s">
        <v>77</v>
      </c>
      <c r="C56" s="74">
        <f t="shared" si="23"/>
        <v>870.24900000000002</v>
      </c>
      <c r="D56" s="74">
        <f>D57+D58</f>
        <v>870.24900000000002</v>
      </c>
      <c r="E56" s="74">
        <f>E57+E58</f>
        <v>0</v>
      </c>
      <c r="F56" s="74">
        <f t="shared" ref="F56:S56" si="34">F57+F58</f>
        <v>0</v>
      </c>
      <c r="G56" s="74">
        <f t="shared" si="34"/>
        <v>105.92100000000001</v>
      </c>
      <c r="H56" s="74">
        <f t="shared" si="34"/>
        <v>105.92100000000001</v>
      </c>
      <c r="I56" s="74">
        <f t="shared" si="34"/>
        <v>105.92100000000001</v>
      </c>
      <c r="J56" s="74">
        <f t="shared" si="34"/>
        <v>0</v>
      </c>
      <c r="K56" s="74">
        <f t="shared" si="34"/>
        <v>0</v>
      </c>
      <c r="L56" s="74">
        <f t="shared" si="34"/>
        <v>140.34800000000001</v>
      </c>
      <c r="M56" s="74">
        <f t="shared" si="34"/>
        <v>140.34800000000001</v>
      </c>
      <c r="N56" s="74">
        <f t="shared" si="34"/>
        <v>0</v>
      </c>
      <c r="O56" s="74">
        <f t="shared" si="34"/>
        <v>0</v>
      </c>
      <c r="P56" s="74">
        <f t="shared" si="34"/>
        <v>-34.427000000000007</v>
      </c>
      <c r="Q56" s="74">
        <f t="shared" si="34"/>
        <v>-34.427000000000007</v>
      </c>
      <c r="R56" s="74">
        <f t="shared" si="34"/>
        <v>0</v>
      </c>
      <c r="S56" s="74">
        <f t="shared" si="34"/>
        <v>0</v>
      </c>
    </row>
    <row r="57" spans="1:19" ht="59.4" customHeight="1" x14ac:dyDescent="0.3">
      <c r="A57" s="27" t="s">
        <v>104</v>
      </c>
      <c r="B57" s="28" t="s">
        <v>78</v>
      </c>
      <c r="C57" s="75">
        <f t="shared" si="23"/>
        <v>144.6</v>
      </c>
      <c r="D57" s="75">
        <v>144.6</v>
      </c>
      <c r="E57" s="75">
        <v>0</v>
      </c>
      <c r="F57" s="75">
        <v>0</v>
      </c>
      <c r="G57" s="75">
        <v>0</v>
      </c>
      <c r="H57" s="75">
        <f>I57+J57</f>
        <v>0</v>
      </c>
      <c r="I57" s="75">
        <v>0</v>
      </c>
      <c r="J57" s="75">
        <v>0</v>
      </c>
      <c r="K57" s="75">
        <v>0</v>
      </c>
      <c r="L57" s="75">
        <f>M57+N57</f>
        <v>0</v>
      </c>
      <c r="M57" s="75">
        <v>0</v>
      </c>
      <c r="N57" s="75">
        <v>0</v>
      </c>
      <c r="O57" s="75">
        <v>0</v>
      </c>
      <c r="P57" s="75">
        <f>Q57+R57</f>
        <v>0</v>
      </c>
      <c r="Q57" s="75">
        <f t="shared" si="25"/>
        <v>0</v>
      </c>
      <c r="R57" s="75">
        <f t="shared" si="25"/>
        <v>0</v>
      </c>
      <c r="S57" s="75">
        <f t="shared" si="25"/>
        <v>0</v>
      </c>
    </row>
    <row r="58" spans="1:19" ht="57" customHeight="1" x14ac:dyDescent="0.3">
      <c r="A58" s="27" t="s">
        <v>105</v>
      </c>
      <c r="B58" s="28" t="s">
        <v>78</v>
      </c>
      <c r="C58" s="75">
        <f t="shared" si="23"/>
        <v>725.649</v>
      </c>
      <c r="D58" s="75">
        <v>725.649</v>
      </c>
      <c r="E58" s="75">
        <v>0</v>
      </c>
      <c r="F58" s="75">
        <v>0</v>
      </c>
      <c r="G58" s="75">
        <v>105.92100000000001</v>
      </c>
      <c r="H58" s="75">
        <f>I58+J58</f>
        <v>105.92100000000001</v>
      </c>
      <c r="I58" s="75">
        <v>105.92100000000001</v>
      </c>
      <c r="J58" s="75">
        <v>0</v>
      </c>
      <c r="K58" s="75">
        <v>0</v>
      </c>
      <c r="L58" s="75">
        <f>M58+N58</f>
        <v>140.34800000000001</v>
      </c>
      <c r="M58" s="75">
        <v>140.34800000000001</v>
      </c>
      <c r="N58" s="75">
        <v>0</v>
      </c>
      <c r="O58" s="75">
        <v>0</v>
      </c>
      <c r="P58" s="75">
        <f>Q58+R58</f>
        <v>-34.427000000000007</v>
      </c>
      <c r="Q58" s="75">
        <f t="shared" si="25"/>
        <v>-34.427000000000007</v>
      </c>
      <c r="R58" s="75">
        <f t="shared" si="25"/>
        <v>0</v>
      </c>
      <c r="S58" s="75">
        <f t="shared" si="25"/>
        <v>0</v>
      </c>
    </row>
    <row r="59" spans="1:19" ht="23.4" customHeight="1" x14ac:dyDescent="0.3">
      <c r="A59" s="14">
        <v>4000</v>
      </c>
      <c r="B59" s="12" t="s">
        <v>79</v>
      </c>
      <c r="C59" s="75">
        <f t="shared" si="23"/>
        <v>94.2</v>
      </c>
      <c r="D59" s="75">
        <f>D60</f>
        <v>94.2</v>
      </c>
      <c r="E59" s="75">
        <f>E60</f>
        <v>0</v>
      </c>
      <c r="F59" s="75">
        <f t="shared" ref="F59:O60" si="35">F60</f>
        <v>0</v>
      </c>
      <c r="G59" s="75">
        <f t="shared" si="35"/>
        <v>6</v>
      </c>
      <c r="H59" s="75">
        <f t="shared" si="35"/>
        <v>6</v>
      </c>
      <c r="I59" s="75">
        <f t="shared" si="35"/>
        <v>6</v>
      </c>
      <c r="J59" s="75">
        <f t="shared" si="35"/>
        <v>0</v>
      </c>
      <c r="K59" s="75">
        <f t="shared" si="35"/>
        <v>0</v>
      </c>
      <c r="L59" s="75">
        <f t="shared" si="35"/>
        <v>1</v>
      </c>
      <c r="M59" s="75">
        <f t="shared" si="35"/>
        <v>1</v>
      </c>
      <c r="N59" s="75">
        <f t="shared" si="35"/>
        <v>0</v>
      </c>
      <c r="O59" s="75">
        <f t="shared" si="35"/>
        <v>0</v>
      </c>
      <c r="P59" s="75">
        <f>P60</f>
        <v>5</v>
      </c>
      <c r="Q59" s="75">
        <f t="shared" si="25"/>
        <v>5</v>
      </c>
      <c r="R59" s="75">
        <f t="shared" si="25"/>
        <v>0</v>
      </c>
      <c r="S59" s="75">
        <f t="shared" si="25"/>
        <v>0</v>
      </c>
    </row>
    <row r="60" spans="1:19" ht="46.2" customHeight="1" x14ac:dyDescent="0.3">
      <c r="A60" s="14">
        <v>4080</v>
      </c>
      <c r="B60" s="12" t="s">
        <v>80</v>
      </c>
      <c r="C60" s="74">
        <f t="shared" si="23"/>
        <v>94.2</v>
      </c>
      <c r="D60" s="74">
        <f>D61</f>
        <v>94.2</v>
      </c>
      <c r="E60" s="74">
        <f>E61</f>
        <v>0</v>
      </c>
      <c r="F60" s="74">
        <f t="shared" si="35"/>
        <v>0</v>
      </c>
      <c r="G60" s="74">
        <f t="shared" si="35"/>
        <v>6</v>
      </c>
      <c r="H60" s="74">
        <f t="shared" si="35"/>
        <v>6</v>
      </c>
      <c r="I60" s="74">
        <f t="shared" si="35"/>
        <v>6</v>
      </c>
      <c r="J60" s="74">
        <f t="shared" si="35"/>
        <v>0</v>
      </c>
      <c r="K60" s="74">
        <f t="shared" si="35"/>
        <v>0</v>
      </c>
      <c r="L60" s="74">
        <f t="shared" si="35"/>
        <v>1</v>
      </c>
      <c r="M60" s="74">
        <f t="shared" si="35"/>
        <v>1</v>
      </c>
      <c r="N60" s="74">
        <f t="shared" si="35"/>
        <v>0</v>
      </c>
      <c r="O60" s="74">
        <f t="shared" si="35"/>
        <v>0</v>
      </c>
      <c r="P60" s="74">
        <f>P61</f>
        <v>5</v>
      </c>
      <c r="Q60" s="74">
        <f t="shared" si="25"/>
        <v>5</v>
      </c>
      <c r="R60" s="74">
        <f t="shared" si="25"/>
        <v>0</v>
      </c>
      <c r="S60" s="74">
        <f t="shared" si="25"/>
        <v>0</v>
      </c>
    </row>
    <row r="61" spans="1:19" ht="40.200000000000003" customHeight="1" x14ac:dyDescent="0.3">
      <c r="A61" s="27" t="s">
        <v>106</v>
      </c>
      <c r="B61" s="28" t="s">
        <v>81</v>
      </c>
      <c r="C61" s="75">
        <f t="shared" si="23"/>
        <v>94.2</v>
      </c>
      <c r="D61" s="75">
        <v>94.2</v>
      </c>
      <c r="E61" s="75">
        <v>0</v>
      </c>
      <c r="F61" s="75">
        <v>0</v>
      </c>
      <c r="G61" s="75">
        <v>6</v>
      </c>
      <c r="H61" s="75">
        <f>I61+J61</f>
        <v>6</v>
      </c>
      <c r="I61" s="75">
        <v>6</v>
      </c>
      <c r="J61" s="75">
        <v>0</v>
      </c>
      <c r="K61" s="75">
        <v>0</v>
      </c>
      <c r="L61" s="75">
        <f>M61+N61</f>
        <v>1</v>
      </c>
      <c r="M61" s="75">
        <v>1</v>
      </c>
      <c r="N61" s="75">
        <v>0</v>
      </c>
      <c r="O61" s="75">
        <v>0</v>
      </c>
      <c r="P61" s="75">
        <f>Q61+R61</f>
        <v>5</v>
      </c>
      <c r="Q61" s="75">
        <f t="shared" si="25"/>
        <v>5</v>
      </c>
      <c r="R61" s="75">
        <f t="shared" si="25"/>
        <v>0</v>
      </c>
      <c r="S61" s="75">
        <f t="shared" si="25"/>
        <v>0</v>
      </c>
    </row>
    <row r="62" spans="1:19" ht="26.4" customHeight="1" x14ac:dyDescent="0.3">
      <c r="A62" s="14">
        <v>5000</v>
      </c>
      <c r="B62" s="12" t="s">
        <v>82</v>
      </c>
      <c r="C62" s="74">
        <f t="shared" si="23"/>
        <v>120.3</v>
      </c>
      <c r="D62" s="74">
        <f>D63</f>
        <v>120.3</v>
      </c>
      <c r="E62" s="74">
        <f>E63</f>
        <v>0</v>
      </c>
      <c r="F62" s="74">
        <f t="shared" ref="F62:O63" si="36">F63</f>
        <v>0</v>
      </c>
      <c r="G62" s="74">
        <f t="shared" si="36"/>
        <v>34.960999999999999</v>
      </c>
      <c r="H62" s="74">
        <f t="shared" si="36"/>
        <v>26.960999999999999</v>
      </c>
      <c r="I62" s="74">
        <f t="shared" si="36"/>
        <v>26.960999999999999</v>
      </c>
      <c r="J62" s="74">
        <f t="shared" si="36"/>
        <v>0</v>
      </c>
      <c r="K62" s="74">
        <f t="shared" si="36"/>
        <v>0</v>
      </c>
      <c r="L62" s="74">
        <f t="shared" si="36"/>
        <v>22.42</v>
      </c>
      <c r="M62" s="74">
        <f t="shared" si="36"/>
        <v>22.42</v>
      </c>
      <c r="N62" s="74">
        <f t="shared" si="36"/>
        <v>0</v>
      </c>
      <c r="O62" s="74">
        <f t="shared" si="36"/>
        <v>0</v>
      </c>
      <c r="P62" s="74">
        <f>P63</f>
        <v>4.5409999999999968</v>
      </c>
      <c r="Q62" s="74">
        <f t="shared" si="25"/>
        <v>4.5409999999999968</v>
      </c>
      <c r="R62" s="74">
        <f t="shared" si="25"/>
        <v>0</v>
      </c>
      <c r="S62" s="74">
        <f t="shared" si="25"/>
        <v>0</v>
      </c>
    </row>
    <row r="63" spans="1:19" ht="55.8" customHeight="1" x14ac:dyDescent="0.3">
      <c r="A63" s="27">
        <v>5060</v>
      </c>
      <c r="B63" s="28" t="s">
        <v>83</v>
      </c>
      <c r="C63" s="75">
        <f t="shared" si="23"/>
        <v>120.3</v>
      </c>
      <c r="D63" s="75">
        <f>D64</f>
        <v>120.3</v>
      </c>
      <c r="E63" s="75">
        <f>E64</f>
        <v>0</v>
      </c>
      <c r="F63" s="75">
        <f t="shared" si="36"/>
        <v>0</v>
      </c>
      <c r="G63" s="75">
        <f>G64</f>
        <v>34.960999999999999</v>
      </c>
      <c r="H63" s="75">
        <f t="shared" si="36"/>
        <v>26.960999999999999</v>
      </c>
      <c r="I63" s="75">
        <f t="shared" si="36"/>
        <v>26.960999999999999</v>
      </c>
      <c r="J63" s="75">
        <f t="shared" si="36"/>
        <v>0</v>
      </c>
      <c r="K63" s="75">
        <f t="shared" si="36"/>
        <v>0</v>
      </c>
      <c r="L63" s="75">
        <f t="shared" si="36"/>
        <v>22.42</v>
      </c>
      <c r="M63" s="75">
        <f t="shared" si="36"/>
        <v>22.42</v>
      </c>
      <c r="N63" s="75">
        <f t="shared" si="36"/>
        <v>0</v>
      </c>
      <c r="O63" s="75">
        <f t="shared" si="36"/>
        <v>0</v>
      </c>
      <c r="P63" s="75">
        <f>P64</f>
        <v>4.5409999999999968</v>
      </c>
      <c r="Q63" s="75">
        <f t="shared" si="25"/>
        <v>4.5409999999999968</v>
      </c>
      <c r="R63" s="75">
        <f t="shared" si="25"/>
        <v>0</v>
      </c>
      <c r="S63" s="75">
        <f t="shared" si="25"/>
        <v>0</v>
      </c>
    </row>
    <row r="64" spans="1:19" ht="121.8" customHeight="1" x14ac:dyDescent="0.3">
      <c r="A64" s="27" t="s">
        <v>107</v>
      </c>
      <c r="B64" s="28" t="s">
        <v>84</v>
      </c>
      <c r="C64" s="75">
        <f t="shared" si="23"/>
        <v>120.3</v>
      </c>
      <c r="D64" s="75">
        <v>120.3</v>
      </c>
      <c r="E64" s="75">
        <v>0</v>
      </c>
      <c r="F64" s="75">
        <v>0</v>
      </c>
      <c r="G64" s="75">
        <v>34.960999999999999</v>
      </c>
      <c r="H64" s="75">
        <f>I64+J64</f>
        <v>26.960999999999999</v>
      </c>
      <c r="I64" s="75">
        <v>26.960999999999999</v>
      </c>
      <c r="J64" s="75">
        <v>0</v>
      </c>
      <c r="K64" s="75">
        <v>0</v>
      </c>
      <c r="L64" s="75">
        <f>M64+N64</f>
        <v>22.42</v>
      </c>
      <c r="M64" s="75">
        <v>22.42</v>
      </c>
      <c r="N64" s="75">
        <v>0</v>
      </c>
      <c r="O64" s="75">
        <v>0</v>
      </c>
      <c r="P64" s="75">
        <f>Q64+R64</f>
        <v>4.5409999999999968</v>
      </c>
      <c r="Q64" s="75">
        <f t="shared" si="25"/>
        <v>4.5409999999999968</v>
      </c>
      <c r="R64" s="75">
        <f t="shared" si="25"/>
        <v>0</v>
      </c>
      <c r="S64" s="75">
        <f t="shared" si="25"/>
        <v>0</v>
      </c>
    </row>
    <row r="65" spans="1:19" ht="39" customHeight="1" x14ac:dyDescent="0.3">
      <c r="A65" s="14">
        <v>6000</v>
      </c>
      <c r="B65" s="12" t="s">
        <v>85</v>
      </c>
      <c r="C65" s="74">
        <f>C66+C68+C70+C71+C72</f>
        <v>33762.771000000008</v>
      </c>
      <c r="D65" s="74">
        <f>D66+D68+D70+D71+D72</f>
        <v>24153.670999999998</v>
      </c>
      <c r="E65" s="74">
        <f t="shared" ref="E65:S65" si="37">E66+E68+E70+E71+E72</f>
        <v>9609.1</v>
      </c>
      <c r="F65" s="74">
        <f t="shared" si="37"/>
        <v>9602.2999999999993</v>
      </c>
      <c r="G65" s="74">
        <f t="shared" si="37"/>
        <v>2472.12</v>
      </c>
      <c r="H65" s="74">
        <f t="shared" si="37"/>
        <v>4161.0694800000001</v>
      </c>
      <c r="I65" s="74">
        <f t="shared" si="37"/>
        <v>2471.7894799999999</v>
      </c>
      <c r="J65" s="74">
        <f t="shared" si="37"/>
        <v>1689.28</v>
      </c>
      <c r="K65" s="74">
        <f t="shared" si="37"/>
        <v>1689.28</v>
      </c>
      <c r="L65" s="74">
        <f t="shared" si="37"/>
        <v>2475.7386799999999</v>
      </c>
      <c r="M65" s="74">
        <f t="shared" si="37"/>
        <v>2475.4513200000001</v>
      </c>
      <c r="N65" s="74">
        <f t="shared" si="37"/>
        <v>0.28736</v>
      </c>
      <c r="O65" s="74">
        <f t="shared" si="37"/>
        <v>0</v>
      </c>
      <c r="P65" s="74">
        <f t="shared" si="37"/>
        <v>1685.3307999999997</v>
      </c>
      <c r="Q65" s="74">
        <f t="shared" si="37"/>
        <v>-3.6618400000001987</v>
      </c>
      <c r="R65" s="74">
        <f t="shared" si="37"/>
        <v>1688.9926399999999</v>
      </c>
      <c r="S65" s="74">
        <f t="shared" si="37"/>
        <v>1689.28</v>
      </c>
    </row>
    <row r="66" spans="1:19" ht="58.8" customHeight="1" x14ac:dyDescent="0.3">
      <c r="A66" s="14">
        <v>6010</v>
      </c>
      <c r="B66" s="12" t="s">
        <v>156</v>
      </c>
      <c r="C66" s="74">
        <f t="shared" ref="C66:C67" si="38">D66+E66</f>
        <v>5208.6710000000003</v>
      </c>
      <c r="D66" s="74">
        <f>D67</f>
        <v>5208.6710000000003</v>
      </c>
      <c r="E66" s="74">
        <f>E67</f>
        <v>0</v>
      </c>
      <c r="F66" s="74">
        <f t="shared" ref="F66:O66" si="39">F67</f>
        <v>0</v>
      </c>
      <c r="G66" s="74">
        <f t="shared" si="39"/>
        <v>0</v>
      </c>
      <c r="H66" s="74">
        <f t="shared" si="39"/>
        <v>0</v>
      </c>
      <c r="I66" s="74">
        <f t="shared" si="39"/>
        <v>0</v>
      </c>
      <c r="J66" s="74">
        <f t="shared" si="39"/>
        <v>0</v>
      </c>
      <c r="K66" s="74">
        <f t="shared" si="39"/>
        <v>0</v>
      </c>
      <c r="L66" s="74">
        <f t="shared" si="39"/>
        <v>0</v>
      </c>
      <c r="M66" s="74">
        <f t="shared" si="39"/>
        <v>0</v>
      </c>
      <c r="N66" s="74">
        <f t="shared" si="39"/>
        <v>0</v>
      </c>
      <c r="O66" s="74">
        <f t="shared" si="39"/>
        <v>0</v>
      </c>
      <c r="P66" s="74">
        <f>P67</f>
        <v>0</v>
      </c>
      <c r="Q66" s="74">
        <f t="shared" ref="Q66:Q67" si="40">I66-M66</f>
        <v>0</v>
      </c>
      <c r="R66" s="74">
        <f t="shared" ref="R66:R67" si="41">J66-N66</f>
        <v>0</v>
      </c>
      <c r="S66" s="74">
        <f t="shared" ref="S66:S67" si="42">K66-O66</f>
        <v>0</v>
      </c>
    </row>
    <row r="67" spans="1:19" ht="60.6" customHeight="1" x14ac:dyDescent="0.3">
      <c r="A67" s="27">
        <v>6011</v>
      </c>
      <c r="B67" s="28" t="s">
        <v>157</v>
      </c>
      <c r="C67" s="75">
        <f t="shared" si="38"/>
        <v>5208.6710000000003</v>
      </c>
      <c r="D67" s="75">
        <v>5208.6710000000003</v>
      </c>
      <c r="E67" s="75">
        <v>0</v>
      </c>
      <c r="F67" s="75">
        <v>0</v>
      </c>
      <c r="G67" s="75">
        <v>0</v>
      </c>
      <c r="H67" s="75">
        <f>I67+J67</f>
        <v>0</v>
      </c>
      <c r="I67" s="75">
        <v>0</v>
      </c>
      <c r="J67" s="75">
        <v>0</v>
      </c>
      <c r="K67" s="75">
        <v>0</v>
      </c>
      <c r="L67" s="75">
        <f>M67+N67</f>
        <v>0</v>
      </c>
      <c r="M67" s="75">
        <v>0</v>
      </c>
      <c r="N67" s="75">
        <v>0</v>
      </c>
      <c r="O67" s="75">
        <v>0</v>
      </c>
      <c r="P67" s="75">
        <f>Q67+R67</f>
        <v>0</v>
      </c>
      <c r="Q67" s="75">
        <f t="shared" si="40"/>
        <v>0</v>
      </c>
      <c r="R67" s="75">
        <f t="shared" si="41"/>
        <v>0</v>
      </c>
      <c r="S67" s="75">
        <f t="shared" si="42"/>
        <v>0</v>
      </c>
    </row>
    <row r="68" spans="1:19" ht="46.2" customHeight="1" x14ac:dyDescent="0.3">
      <c r="A68" s="14" t="s">
        <v>108</v>
      </c>
      <c r="B68" s="12" t="s">
        <v>86</v>
      </c>
      <c r="C68" s="74">
        <f t="shared" si="23"/>
        <v>27286.262000000002</v>
      </c>
      <c r="D68" s="74">
        <v>18817.162</v>
      </c>
      <c r="E68" s="74">
        <v>8469.1</v>
      </c>
      <c r="F68" s="74">
        <v>8462.2999999999993</v>
      </c>
      <c r="G68" s="74">
        <v>2472.12</v>
      </c>
      <c r="H68" s="74">
        <f>I68+J68</f>
        <v>4161.0694800000001</v>
      </c>
      <c r="I68" s="74">
        <v>2471.7894799999999</v>
      </c>
      <c r="J68" s="74">
        <v>1689.28</v>
      </c>
      <c r="K68" s="74">
        <v>1689.28</v>
      </c>
      <c r="L68" s="74">
        <f>M68+N68</f>
        <v>2474.1685299999999</v>
      </c>
      <c r="M68" s="74">
        <v>2473.8811700000001</v>
      </c>
      <c r="N68" s="74">
        <v>0.28736</v>
      </c>
      <c r="O68" s="74">
        <v>0</v>
      </c>
      <c r="P68" s="74">
        <f>Q68+R68</f>
        <v>1686.9009499999997</v>
      </c>
      <c r="Q68" s="74">
        <f t="shared" si="25"/>
        <v>-2.0916900000001988</v>
      </c>
      <c r="R68" s="74">
        <f t="shared" si="25"/>
        <v>1688.9926399999999</v>
      </c>
      <c r="S68" s="74">
        <f t="shared" si="25"/>
        <v>1689.28</v>
      </c>
    </row>
    <row r="69" spans="1:19" ht="43.8" customHeight="1" x14ac:dyDescent="0.3">
      <c r="A69" s="14">
        <v>6080</v>
      </c>
      <c r="B69" s="12" t="s">
        <v>87</v>
      </c>
      <c r="C69" s="74">
        <f t="shared" si="23"/>
        <v>119.238</v>
      </c>
      <c r="D69" s="74">
        <f>D70</f>
        <v>119.238</v>
      </c>
      <c r="E69" s="74">
        <f>E70</f>
        <v>0</v>
      </c>
      <c r="F69" s="74">
        <f t="shared" ref="F69:O69" si="43">F70</f>
        <v>0</v>
      </c>
      <c r="G69" s="74">
        <f t="shared" si="43"/>
        <v>0</v>
      </c>
      <c r="H69" s="74">
        <f t="shared" si="43"/>
        <v>0</v>
      </c>
      <c r="I69" s="74">
        <f t="shared" si="43"/>
        <v>0</v>
      </c>
      <c r="J69" s="74">
        <f t="shared" si="43"/>
        <v>0</v>
      </c>
      <c r="K69" s="74">
        <f t="shared" si="43"/>
        <v>0</v>
      </c>
      <c r="L69" s="74">
        <f t="shared" si="43"/>
        <v>0</v>
      </c>
      <c r="M69" s="74">
        <f t="shared" si="43"/>
        <v>0</v>
      </c>
      <c r="N69" s="74">
        <f t="shared" si="43"/>
        <v>0</v>
      </c>
      <c r="O69" s="74">
        <f t="shared" si="43"/>
        <v>0</v>
      </c>
      <c r="P69" s="74">
        <f>P70</f>
        <v>0</v>
      </c>
      <c r="Q69" s="74">
        <f t="shared" si="25"/>
        <v>0</v>
      </c>
      <c r="R69" s="74">
        <f t="shared" si="25"/>
        <v>0</v>
      </c>
      <c r="S69" s="74">
        <f t="shared" si="25"/>
        <v>0</v>
      </c>
    </row>
    <row r="70" spans="1:19" ht="48.6" customHeight="1" x14ac:dyDescent="0.3">
      <c r="A70" s="27" t="s">
        <v>109</v>
      </c>
      <c r="B70" s="28" t="s">
        <v>88</v>
      </c>
      <c r="C70" s="75">
        <f t="shared" si="23"/>
        <v>119.238</v>
      </c>
      <c r="D70" s="75">
        <v>119.238</v>
      </c>
      <c r="E70" s="75">
        <v>0</v>
      </c>
      <c r="F70" s="75">
        <v>0</v>
      </c>
      <c r="G70" s="75">
        <v>0</v>
      </c>
      <c r="H70" s="75">
        <f>I70+J70</f>
        <v>0</v>
      </c>
      <c r="I70" s="75">
        <v>0</v>
      </c>
      <c r="J70" s="75">
        <v>0</v>
      </c>
      <c r="K70" s="75">
        <v>0</v>
      </c>
      <c r="L70" s="75">
        <f>M70+N70</f>
        <v>0</v>
      </c>
      <c r="M70" s="75">
        <v>0</v>
      </c>
      <c r="N70" s="75">
        <v>0</v>
      </c>
      <c r="O70" s="75">
        <v>0</v>
      </c>
      <c r="P70" s="75">
        <f>Q70+R70</f>
        <v>0</v>
      </c>
      <c r="Q70" s="75">
        <f t="shared" si="25"/>
        <v>0</v>
      </c>
      <c r="R70" s="75">
        <f t="shared" si="25"/>
        <v>0</v>
      </c>
      <c r="S70" s="75">
        <f t="shared" si="25"/>
        <v>0</v>
      </c>
    </row>
    <row r="71" spans="1:19" ht="59.4" customHeight="1" x14ac:dyDescent="0.3">
      <c r="A71" s="14" t="s">
        <v>110</v>
      </c>
      <c r="B71" s="12" t="s">
        <v>89</v>
      </c>
      <c r="C71" s="74">
        <f t="shared" si="23"/>
        <v>8.6</v>
      </c>
      <c r="D71" s="74">
        <v>8.6</v>
      </c>
      <c r="E71" s="74">
        <v>0</v>
      </c>
      <c r="F71" s="74">
        <v>0</v>
      </c>
      <c r="G71" s="74">
        <v>0</v>
      </c>
      <c r="H71" s="74">
        <f>I71+J71</f>
        <v>0</v>
      </c>
      <c r="I71" s="74">
        <v>0</v>
      </c>
      <c r="J71" s="74">
        <v>0</v>
      </c>
      <c r="K71" s="74">
        <v>0</v>
      </c>
      <c r="L71" s="74">
        <f>M71+N71</f>
        <v>1.5701499999999999</v>
      </c>
      <c r="M71" s="74">
        <v>1.5701499999999999</v>
      </c>
      <c r="N71" s="74">
        <v>0</v>
      </c>
      <c r="O71" s="74">
        <v>0</v>
      </c>
      <c r="P71" s="74">
        <f>Q71+R71</f>
        <v>-1.5701499999999999</v>
      </c>
      <c r="Q71" s="74">
        <f t="shared" si="25"/>
        <v>-1.5701499999999999</v>
      </c>
      <c r="R71" s="74">
        <f t="shared" si="25"/>
        <v>0</v>
      </c>
      <c r="S71" s="74">
        <f t="shared" si="25"/>
        <v>0</v>
      </c>
    </row>
    <row r="72" spans="1:19" ht="115.2" customHeight="1" x14ac:dyDescent="0.3">
      <c r="A72" s="14">
        <v>1216092</v>
      </c>
      <c r="B72" s="12" t="s">
        <v>158</v>
      </c>
      <c r="C72" s="74">
        <f t="shared" ref="C72" si="44">D72+E72</f>
        <v>1140</v>
      </c>
      <c r="D72" s="74">
        <v>0</v>
      </c>
      <c r="E72" s="74">
        <v>1140</v>
      </c>
      <c r="F72" s="74">
        <v>1140</v>
      </c>
      <c r="G72" s="74">
        <v>0</v>
      </c>
      <c r="H72" s="74">
        <f>I72+J72</f>
        <v>0</v>
      </c>
      <c r="I72" s="74">
        <v>0</v>
      </c>
      <c r="J72" s="74">
        <v>0</v>
      </c>
      <c r="K72" s="74">
        <v>0</v>
      </c>
      <c r="L72" s="74">
        <f>M72+N72</f>
        <v>0</v>
      </c>
      <c r="M72" s="74">
        <v>0</v>
      </c>
      <c r="N72" s="74">
        <v>0</v>
      </c>
      <c r="O72" s="74">
        <v>0</v>
      </c>
      <c r="P72" s="74">
        <f>Q72+R72</f>
        <v>0</v>
      </c>
      <c r="Q72" s="74">
        <f t="shared" ref="Q72" si="45">I72-M72</f>
        <v>0</v>
      </c>
      <c r="R72" s="74">
        <f t="shared" ref="R72" si="46">J72-N72</f>
        <v>0</v>
      </c>
      <c r="S72" s="74">
        <f t="shared" ref="S72" si="47">K72-O72</f>
        <v>0</v>
      </c>
    </row>
    <row r="73" spans="1:19" ht="25.2" customHeight="1" x14ac:dyDescent="0.3">
      <c r="A73" s="14">
        <v>7000</v>
      </c>
      <c r="B73" s="12" t="s">
        <v>90</v>
      </c>
      <c r="C73" s="74">
        <f t="shared" si="23"/>
        <v>1262.3600000000001</v>
      </c>
      <c r="D73" s="74">
        <f>D74</f>
        <v>1262.3600000000001</v>
      </c>
      <c r="E73" s="74">
        <f>E74</f>
        <v>0</v>
      </c>
      <c r="F73" s="74">
        <f t="shared" ref="F73:O73" si="48">F74</f>
        <v>0</v>
      </c>
      <c r="G73" s="74">
        <f t="shared" si="48"/>
        <v>166.42400000000001</v>
      </c>
      <c r="H73" s="74">
        <f t="shared" si="48"/>
        <v>166.31400000000002</v>
      </c>
      <c r="I73" s="74">
        <f t="shared" si="48"/>
        <v>166.31400000000002</v>
      </c>
      <c r="J73" s="74">
        <f t="shared" si="48"/>
        <v>0</v>
      </c>
      <c r="K73" s="74">
        <f t="shared" si="48"/>
        <v>0</v>
      </c>
      <c r="L73" s="74">
        <f t="shared" si="48"/>
        <v>63.885999999999996</v>
      </c>
      <c r="M73" s="74">
        <f t="shared" si="48"/>
        <v>63.885999999999996</v>
      </c>
      <c r="N73" s="74">
        <f t="shared" si="48"/>
        <v>0</v>
      </c>
      <c r="O73" s="74">
        <f t="shared" si="48"/>
        <v>0</v>
      </c>
      <c r="P73" s="74">
        <f>P74</f>
        <v>102.428</v>
      </c>
      <c r="Q73" s="74">
        <f t="shared" si="25"/>
        <v>102.42800000000003</v>
      </c>
      <c r="R73" s="74">
        <f t="shared" si="25"/>
        <v>0</v>
      </c>
      <c r="S73" s="74">
        <f t="shared" si="25"/>
        <v>0</v>
      </c>
    </row>
    <row r="74" spans="1:19" ht="45" customHeight="1" x14ac:dyDescent="0.3">
      <c r="A74" s="27">
        <v>7500</v>
      </c>
      <c r="B74" s="28" t="s">
        <v>91</v>
      </c>
      <c r="C74" s="75">
        <f t="shared" si="23"/>
        <v>1262.3600000000001</v>
      </c>
      <c r="D74" s="75">
        <f>D75+D76</f>
        <v>1262.3600000000001</v>
      </c>
      <c r="E74" s="75">
        <f>E75+E76</f>
        <v>0</v>
      </c>
      <c r="F74" s="75">
        <f t="shared" ref="F74:O74" si="49">F75+F76</f>
        <v>0</v>
      </c>
      <c r="G74" s="75">
        <f t="shared" si="49"/>
        <v>166.42400000000001</v>
      </c>
      <c r="H74" s="75">
        <f t="shared" si="49"/>
        <v>166.31400000000002</v>
      </c>
      <c r="I74" s="75">
        <f t="shared" si="49"/>
        <v>166.31400000000002</v>
      </c>
      <c r="J74" s="75">
        <f t="shared" si="49"/>
        <v>0</v>
      </c>
      <c r="K74" s="75">
        <f t="shared" si="49"/>
        <v>0</v>
      </c>
      <c r="L74" s="75">
        <f t="shared" si="49"/>
        <v>63.885999999999996</v>
      </c>
      <c r="M74" s="75">
        <f t="shared" si="49"/>
        <v>63.885999999999996</v>
      </c>
      <c r="N74" s="75">
        <f t="shared" si="49"/>
        <v>0</v>
      </c>
      <c r="O74" s="75">
        <f t="shared" si="49"/>
        <v>0</v>
      </c>
      <c r="P74" s="75">
        <f>P75+P76</f>
        <v>102.428</v>
      </c>
      <c r="Q74" s="75">
        <f t="shared" si="25"/>
        <v>102.42800000000003</v>
      </c>
      <c r="R74" s="75">
        <f t="shared" si="25"/>
        <v>0</v>
      </c>
      <c r="S74" s="75">
        <f t="shared" si="25"/>
        <v>0</v>
      </c>
    </row>
    <row r="75" spans="1:19" ht="46.2" customHeight="1" x14ac:dyDescent="0.3">
      <c r="A75" s="27" t="s">
        <v>111</v>
      </c>
      <c r="B75" s="28" t="s">
        <v>92</v>
      </c>
      <c r="C75" s="75">
        <f t="shared" si="23"/>
        <v>1069.4000000000001</v>
      </c>
      <c r="D75" s="75">
        <v>1069.4000000000001</v>
      </c>
      <c r="E75" s="75">
        <v>0</v>
      </c>
      <c r="F75" s="75">
        <v>0</v>
      </c>
      <c r="G75" s="75">
        <v>78.304000000000002</v>
      </c>
      <c r="H75" s="75">
        <f>I75+J75</f>
        <v>78.304000000000002</v>
      </c>
      <c r="I75" s="75">
        <v>78.304000000000002</v>
      </c>
      <c r="J75" s="75">
        <v>0</v>
      </c>
      <c r="K75" s="75">
        <v>0</v>
      </c>
      <c r="L75" s="75">
        <f>M75+N75</f>
        <v>54.01</v>
      </c>
      <c r="M75" s="75">
        <v>54.01</v>
      </c>
      <c r="N75" s="75">
        <v>0</v>
      </c>
      <c r="O75" s="75">
        <v>0</v>
      </c>
      <c r="P75" s="75">
        <f>Q75+R75</f>
        <v>24.294000000000004</v>
      </c>
      <c r="Q75" s="75">
        <f t="shared" si="25"/>
        <v>24.294000000000004</v>
      </c>
      <c r="R75" s="75">
        <f t="shared" si="25"/>
        <v>0</v>
      </c>
      <c r="S75" s="75">
        <f t="shared" si="25"/>
        <v>0</v>
      </c>
    </row>
    <row r="76" spans="1:19" ht="48.6" customHeight="1" x14ac:dyDescent="0.3">
      <c r="A76" s="27" t="s">
        <v>112</v>
      </c>
      <c r="B76" s="28" t="s">
        <v>92</v>
      </c>
      <c r="C76" s="75">
        <f t="shared" si="23"/>
        <v>192.96</v>
      </c>
      <c r="D76" s="75">
        <v>192.96</v>
      </c>
      <c r="E76" s="75">
        <v>0</v>
      </c>
      <c r="F76" s="75">
        <v>0</v>
      </c>
      <c r="G76" s="75">
        <v>88.12</v>
      </c>
      <c r="H76" s="75">
        <f>I76+J76</f>
        <v>88.01</v>
      </c>
      <c r="I76" s="75">
        <v>88.01</v>
      </c>
      <c r="J76" s="75">
        <v>0</v>
      </c>
      <c r="K76" s="75">
        <v>0</v>
      </c>
      <c r="L76" s="75">
        <f>M76+N76</f>
        <v>9.8759999999999994</v>
      </c>
      <c r="M76" s="75">
        <v>9.8759999999999994</v>
      </c>
      <c r="N76" s="75">
        <v>0</v>
      </c>
      <c r="O76" s="75">
        <v>0</v>
      </c>
      <c r="P76" s="75">
        <f>Q76+R76</f>
        <v>78.134</v>
      </c>
      <c r="Q76" s="75">
        <f t="shared" si="25"/>
        <v>78.134</v>
      </c>
      <c r="R76" s="75">
        <f t="shared" si="25"/>
        <v>0</v>
      </c>
      <c r="S76" s="75">
        <f t="shared" si="25"/>
        <v>0</v>
      </c>
    </row>
    <row r="77" spans="1:19" ht="26.4" customHeight="1" x14ac:dyDescent="0.3">
      <c r="A77" s="14">
        <v>8000</v>
      </c>
      <c r="B77" s="12" t="s">
        <v>93</v>
      </c>
      <c r="C77" s="74">
        <f t="shared" si="23"/>
        <v>475.5</v>
      </c>
      <c r="D77" s="74">
        <f>D78+D80</f>
        <v>475.5</v>
      </c>
      <c r="E77" s="74">
        <f>E78+E80</f>
        <v>0</v>
      </c>
      <c r="F77" s="74">
        <f t="shared" ref="F77:O77" si="50">F78+F80</f>
        <v>0</v>
      </c>
      <c r="G77" s="74">
        <f t="shared" si="50"/>
        <v>44.8</v>
      </c>
      <c r="H77" s="74">
        <f t="shared" si="50"/>
        <v>21.423030000000001</v>
      </c>
      <c r="I77" s="74">
        <f t="shared" si="50"/>
        <v>21.423030000000001</v>
      </c>
      <c r="J77" s="74">
        <f t="shared" si="50"/>
        <v>0</v>
      </c>
      <c r="K77" s="74">
        <f t="shared" si="50"/>
        <v>0</v>
      </c>
      <c r="L77" s="74">
        <f t="shared" si="50"/>
        <v>0</v>
      </c>
      <c r="M77" s="74">
        <f t="shared" si="50"/>
        <v>0</v>
      </c>
      <c r="N77" s="74">
        <f t="shared" si="50"/>
        <v>0</v>
      </c>
      <c r="O77" s="74">
        <f t="shared" si="50"/>
        <v>0</v>
      </c>
      <c r="P77" s="74">
        <f>P78+P80</f>
        <v>21.423030000000001</v>
      </c>
      <c r="Q77" s="74">
        <f t="shared" si="25"/>
        <v>21.423030000000001</v>
      </c>
      <c r="R77" s="74">
        <f t="shared" si="25"/>
        <v>0</v>
      </c>
      <c r="S77" s="74">
        <f t="shared" si="25"/>
        <v>0</v>
      </c>
    </row>
    <row r="78" spans="1:19" ht="49.2" customHeight="1" x14ac:dyDescent="0.3">
      <c r="A78" s="27">
        <v>8100</v>
      </c>
      <c r="B78" s="28" t="s">
        <v>94</v>
      </c>
      <c r="C78" s="75">
        <f t="shared" si="23"/>
        <v>275.5</v>
      </c>
      <c r="D78" s="75">
        <f>D79</f>
        <v>275.5</v>
      </c>
      <c r="E78" s="75">
        <f>E79</f>
        <v>0</v>
      </c>
      <c r="F78" s="75">
        <f t="shared" ref="F78:O78" si="51">F79</f>
        <v>0</v>
      </c>
      <c r="G78" s="75">
        <f t="shared" si="51"/>
        <v>44.8</v>
      </c>
      <c r="H78" s="75">
        <f t="shared" si="51"/>
        <v>21.423030000000001</v>
      </c>
      <c r="I78" s="75">
        <f t="shared" si="51"/>
        <v>21.423030000000001</v>
      </c>
      <c r="J78" s="75">
        <f t="shared" si="51"/>
        <v>0</v>
      </c>
      <c r="K78" s="75">
        <f t="shared" si="51"/>
        <v>0</v>
      </c>
      <c r="L78" s="75">
        <f t="shared" si="51"/>
        <v>0</v>
      </c>
      <c r="M78" s="75">
        <f t="shared" si="51"/>
        <v>0</v>
      </c>
      <c r="N78" s="75">
        <f t="shared" si="51"/>
        <v>0</v>
      </c>
      <c r="O78" s="75">
        <f t="shared" si="51"/>
        <v>0</v>
      </c>
      <c r="P78" s="75">
        <f>P79</f>
        <v>21.423030000000001</v>
      </c>
      <c r="Q78" s="75">
        <f t="shared" si="25"/>
        <v>21.423030000000001</v>
      </c>
      <c r="R78" s="75">
        <f t="shared" si="25"/>
        <v>0</v>
      </c>
      <c r="S78" s="75">
        <f t="shared" si="25"/>
        <v>0</v>
      </c>
    </row>
    <row r="79" spans="1:19" ht="60.6" customHeight="1" x14ac:dyDescent="0.3">
      <c r="A79" s="27" t="s">
        <v>113</v>
      </c>
      <c r="B79" s="28" t="s">
        <v>95</v>
      </c>
      <c r="C79" s="75">
        <f t="shared" si="23"/>
        <v>275.5</v>
      </c>
      <c r="D79" s="75">
        <v>275.5</v>
      </c>
      <c r="E79" s="75">
        <v>0</v>
      </c>
      <c r="F79" s="75">
        <v>0</v>
      </c>
      <c r="G79" s="75">
        <v>44.8</v>
      </c>
      <c r="H79" s="75">
        <f>I79+J79</f>
        <v>21.423030000000001</v>
      </c>
      <c r="I79" s="75">
        <v>21.423030000000001</v>
      </c>
      <c r="J79" s="75">
        <v>0</v>
      </c>
      <c r="K79" s="75">
        <v>0</v>
      </c>
      <c r="L79" s="75">
        <f>M79+N79</f>
        <v>0</v>
      </c>
      <c r="M79" s="75">
        <v>0</v>
      </c>
      <c r="N79" s="75">
        <v>0</v>
      </c>
      <c r="O79" s="75">
        <v>0</v>
      </c>
      <c r="P79" s="75">
        <f>Q79+R79</f>
        <v>21.423030000000001</v>
      </c>
      <c r="Q79" s="75">
        <f t="shared" si="25"/>
        <v>21.423030000000001</v>
      </c>
      <c r="R79" s="75">
        <f t="shared" si="25"/>
        <v>0</v>
      </c>
      <c r="S79" s="75">
        <f t="shared" si="25"/>
        <v>0</v>
      </c>
    </row>
    <row r="80" spans="1:19" ht="27.6" customHeight="1" x14ac:dyDescent="0.3">
      <c r="A80" s="14">
        <v>8700</v>
      </c>
      <c r="B80" s="12" t="s">
        <v>96</v>
      </c>
      <c r="C80" s="74">
        <f t="shared" si="23"/>
        <v>200</v>
      </c>
      <c r="D80" s="74">
        <f>D81</f>
        <v>200</v>
      </c>
      <c r="E80" s="74">
        <f>E81</f>
        <v>0</v>
      </c>
      <c r="F80" s="74">
        <f t="shared" ref="F80:O80" si="52">F81</f>
        <v>0</v>
      </c>
      <c r="G80" s="74">
        <f t="shared" si="52"/>
        <v>0</v>
      </c>
      <c r="H80" s="74">
        <f t="shared" si="52"/>
        <v>0</v>
      </c>
      <c r="I80" s="74">
        <f t="shared" si="52"/>
        <v>0</v>
      </c>
      <c r="J80" s="74">
        <f t="shared" si="52"/>
        <v>0</v>
      </c>
      <c r="K80" s="74">
        <f t="shared" si="52"/>
        <v>0</v>
      </c>
      <c r="L80" s="74">
        <f t="shared" si="52"/>
        <v>0</v>
      </c>
      <c r="M80" s="74">
        <f t="shared" si="52"/>
        <v>0</v>
      </c>
      <c r="N80" s="74">
        <f t="shared" si="52"/>
        <v>0</v>
      </c>
      <c r="O80" s="74">
        <f t="shared" si="52"/>
        <v>0</v>
      </c>
      <c r="P80" s="74">
        <f>P81</f>
        <v>0</v>
      </c>
      <c r="Q80" s="74">
        <f t="shared" si="25"/>
        <v>0</v>
      </c>
      <c r="R80" s="74">
        <f t="shared" si="25"/>
        <v>0</v>
      </c>
      <c r="S80" s="74">
        <f t="shared" si="25"/>
        <v>0</v>
      </c>
    </row>
    <row r="81" spans="1:20" ht="43.2" customHeight="1" x14ac:dyDescent="0.3">
      <c r="A81" s="27" t="s">
        <v>114</v>
      </c>
      <c r="B81" s="28" t="s">
        <v>97</v>
      </c>
      <c r="C81" s="75">
        <f t="shared" si="23"/>
        <v>200</v>
      </c>
      <c r="D81" s="75">
        <v>200</v>
      </c>
      <c r="E81" s="75">
        <v>0</v>
      </c>
      <c r="F81" s="75">
        <v>0</v>
      </c>
      <c r="G81" s="75">
        <v>0</v>
      </c>
      <c r="H81" s="75">
        <f>I81+J81</f>
        <v>0</v>
      </c>
      <c r="I81" s="75">
        <v>0</v>
      </c>
      <c r="J81" s="75">
        <v>0</v>
      </c>
      <c r="K81" s="75">
        <v>0</v>
      </c>
      <c r="L81" s="75">
        <f>M81+N81</f>
        <v>0</v>
      </c>
      <c r="M81" s="75">
        <v>0</v>
      </c>
      <c r="N81" s="75">
        <v>0</v>
      </c>
      <c r="O81" s="75">
        <v>0</v>
      </c>
      <c r="P81" s="75">
        <f>Q81+R81</f>
        <v>0</v>
      </c>
      <c r="Q81" s="75">
        <f t="shared" si="25"/>
        <v>0</v>
      </c>
      <c r="R81" s="75">
        <f t="shared" si="25"/>
        <v>0</v>
      </c>
      <c r="S81" s="75">
        <f t="shared" si="25"/>
        <v>0</v>
      </c>
    </row>
    <row r="82" spans="1:20" ht="31.2" customHeight="1" x14ac:dyDescent="0.3">
      <c r="A82" s="105" t="s">
        <v>122</v>
      </c>
      <c r="B82" s="106"/>
      <c r="C82" s="77">
        <f t="shared" si="23"/>
        <v>164223.95063999997</v>
      </c>
      <c r="D82" s="78">
        <f>D44+D46+D59+D62+D65+D73+D77</f>
        <v>149621.41799999998</v>
      </c>
      <c r="E82" s="78">
        <f>E44+E46+E59+E62+E65+E73+E77</f>
        <v>14602.532640000001</v>
      </c>
      <c r="F82" s="78">
        <f t="shared" ref="F82:G82" si="53">F44+F46+F59+F62+F65+F73+F77</f>
        <v>13571.832999999999</v>
      </c>
      <c r="G82" s="78">
        <f t="shared" si="53"/>
        <v>34310.885999999999</v>
      </c>
      <c r="H82" s="78">
        <f>H44+H46+H59+H62+H65+H73+H77</f>
        <v>36176.988429999998</v>
      </c>
      <c r="I82" s="78">
        <f t="shared" ref="I82:O82" si="54">I44+I46+I59+I62+I65+I73+I77</f>
        <v>34125.515639999998</v>
      </c>
      <c r="J82" s="78">
        <f t="shared" si="54"/>
        <v>2051.4727899999998</v>
      </c>
      <c r="K82" s="78">
        <f t="shared" si="54"/>
        <v>1689.28</v>
      </c>
      <c r="L82" s="78">
        <f t="shared" si="54"/>
        <v>26778.072389999994</v>
      </c>
      <c r="M82" s="78">
        <f t="shared" si="54"/>
        <v>26203.482519999998</v>
      </c>
      <c r="N82" s="78">
        <f t="shared" si="54"/>
        <v>574.58987000000002</v>
      </c>
      <c r="O82" s="78">
        <f t="shared" si="54"/>
        <v>0</v>
      </c>
      <c r="P82" s="78">
        <f>P44+P46+P59+P62+P65+P73+P77</f>
        <v>9398.9160399999982</v>
      </c>
      <c r="Q82" s="78">
        <f t="shared" si="25"/>
        <v>7922.0331200000001</v>
      </c>
      <c r="R82" s="78">
        <f t="shared" si="25"/>
        <v>1476.8829199999998</v>
      </c>
      <c r="S82" s="78">
        <f t="shared" si="25"/>
        <v>1689.28</v>
      </c>
    </row>
    <row r="83" spans="1:20" s="38" customFormat="1" ht="42" hidden="1" customHeight="1" x14ac:dyDescent="0.3">
      <c r="A83" s="37">
        <v>401200</v>
      </c>
      <c r="B83" s="37"/>
      <c r="C83" s="40" t="s">
        <v>129</v>
      </c>
      <c r="D83" s="41">
        <f t="shared" si="23"/>
        <v>0</v>
      </c>
      <c r="E83" s="42"/>
      <c r="F83" s="42"/>
      <c r="G83" s="42"/>
      <c r="H83" s="42"/>
      <c r="I83" s="41">
        <f t="shared" ref="I83" si="55">J83+K83</f>
        <v>0</v>
      </c>
      <c r="J83" s="42">
        <v>0</v>
      </c>
      <c r="K83" s="42">
        <v>0</v>
      </c>
      <c r="L83" s="42">
        <v>0</v>
      </c>
      <c r="M83" s="41"/>
      <c r="N83" s="42"/>
      <c r="O83" s="42"/>
      <c r="P83" s="42"/>
      <c r="Q83" s="42">
        <v>0</v>
      </c>
      <c r="R83" s="42">
        <f t="shared" ref="R83:T83" si="56">J83-N83</f>
        <v>0</v>
      </c>
      <c r="S83" s="42">
        <f t="shared" si="56"/>
        <v>0</v>
      </c>
      <c r="T83" s="42">
        <f t="shared" si="56"/>
        <v>0</v>
      </c>
    </row>
    <row r="84" spans="1:20" s="38" customFormat="1" ht="55.2" hidden="1" customHeight="1" x14ac:dyDescent="0.3">
      <c r="A84" s="37"/>
      <c r="B84" s="37"/>
      <c r="C84" s="46" t="s">
        <v>130</v>
      </c>
      <c r="D84" s="41"/>
      <c r="E84" s="42"/>
      <c r="F84" s="42"/>
      <c r="G84" s="42"/>
      <c r="H84" s="42"/>
      <c r="I84" s="41"/>
      <c r="J84" s="42"/>
      <c r="K84" s="42"/>
      <c r="L84" s="42"/>
      <c r="M84" s="41"/>
      <c r="N84" s="42"/>
      <c r="O84" s="42"/>
      <c r="P84" s="42"/>
      <c r="Q84" s="42"/>
      <c r="R84" s="42"/>
      <c r="S84" s="42"/>
      <c r="T84" s="42"/>
    </row>
    <row r="85" spans="1:20" s="38" customFormat="1" ht="43.2" hidden="1" customHeight="1" x14ac:dyDescent="0.3">
      <c r="A85" s="37"/>
      <c r="B85" s="37"/>
      <c r="C85" s="40" t="s">
        <v>131</v>
      </c>
      <c r="D85" s="41">
        <f>D86-D87</f>
        <v>0</v>
      </c>
      <c r="E85" s="41">
        <f>E86-E87+E88</f>
        <v>0</v>
      </c>
      <c r="F85" s="41">
        <f>F86-F87+F88</f>
        <v>0</v>
      </c>
      <c r="G85" s="41">
        <f>G86-G87+G88</f>
        <v>0</v>
      </c>
      <c r="H85" s="41">
        <f>H86-H87+H88</f>
        <v>0</v>
      </c>
      <c r="I85" s="41">
        <f>J85+K85</f>
        <v>0</v>
      </c>
      <c r="J85" s="41">
        <f>J86-J87</f>
        <v>0</v>
      </c>
      <c r="K85" s="41">
        <f>K86-K87</f>
        <v>0</v>
      </c>
      <c r="L85" s="41">
        <f>L86-L87</f>
        <v>0</v>
      </c>
      <c r="M85" s="41">
        <f>N85+O85</f>
        <v>0</v>
      </c>
      <c r="N85" s="41">
        <f>N86-N87</f>
        <v>0</v>
      </c>
      <c r="O85" s="41">
        <f>O86-O87</f>
        <v>0</v>
      </c>
      <c r="P85" s="41">
        <f>P86-P87</f>
        <v>0</v>
      </c>
      <c r="Q85" s="42">
        <f t="shared" ref="Q85:T87" si="57">I85-M85</f>
        <v>0</v>
      </c>
      <c r="R85" s="42">
        <f t="shared" si="57"/>
        <v>0</v>
      </c>
      <c r="S85" s="42">
        <f t="shared" si="57"/>
        <v>0</v>
      </c>
      <c r="T85" s="42">
        <f t="shared" si="57"/>
        <v>0</v>
      </c>
    </row>
    <row r="86" spans="1:20" s="38" customFormat="1" ht="36" hidden="1" customHeight="1" x14ac:dyDescent="0.3">
      <c r="A86" s="37">
        <v>205100</v>
      </c>
      <c r="B86" s="37"/>
      <c r="C86" s="43" t="s">
        <v>126</v>
      </c>
      <c r="D86" s="44">
        <f>E86+F86</f>
        <v>0</v>
      </c>
      <c r="E86" s="45"/>
      <c r="F86" s="45"/>
      <c r="G86" s="45"/>
      <c r="H86" s="45">
        <v>0</v>
      </c>
      <c r="I86" s="44">
        <f>J86+K86</f>
        <v>0</v>
      </c>
      <c r="J86" s="45">
        <v>0</v>
      </c>
      <c r="K86" s="45"/>
      <c r="L86" s="45">
        <v>0</v>
      </c>
      <c r="M86" s="44">
        <f>N86+O86</f>
        <v>0</v>
      </c>
      <c r="N86" s="45"/>
      <c r="O86" s="45"/>
      <c r="P86" s="45">
        <v>0</v>
      </c>
      <c r="Q86" s="45">
        <f t="shared" si="57"/>
        <v>0</v>
      </c>
      <c r="R86" s="45">
        <f t="shared" si="57"/>
        <v>0</v>
      </c>
      <c r="S86" s="45">
        <f t="shared" si="57"/>
        <v>0</v>
      </c>
      <c r="T86" s="45">
        <f t="shared" si="57"/>
        <v>0</v>
      </c>
    </row>
    <row r="87" spans="1:20" s="39" customFormat="1" ht="39.6" hidden="1" customHeight="1" x14ac:dyDescent="0.35">
      <c r="A87" s="37">
        <v>205200</v>
      </c>
      <c r="B87" s="37"/>
      <c r="C87" s="43" t="s">
        <v>127</v>
      </c>
      <c r="D87" s="44">
        <f>E87+F87</f>
        <v>0</v>
      </c>
      <c r="E87" s="45"/>
      <c r="F87" s="45"/>
      <c r="G87" s="45"/>
      <c r="H87" s="45">
        <v>0</v>
      </c>
      <c r="I87" s="44">
        <f>J87+K87</f>
        <v>0</v>
      </c>
      <c r="J87" s="45"/>
      <c r="K87" s="45"/>
      <c r="L87" s="45"/>
      <c r="M87" s="44">
        <f>N87+O87</f>
        <v>0</v>
      </c>
      <c r="N87" s="45"/>
      <c r="O87" s="45"/>
      <c r="P87" s="45"/>
      <c r="Q87" s="45">
        <f t="shared" si="57"/>
        <v>0</v>
      </c>
      <c r="R87" s="45">
        <f t="shared" si="57"/>
        <v>0</v>
      </c>
      <c r="S87" s="45">
        <f t="shared" si="57"/>
        <v>0</v>
      </c>
      <c r="T87" s="45">
        <f t="shared" si="57"/>
        <v>0</v>
      </c>
    </row>
    <row r="88" spans="1:20" s="38" customFormat="1" ht="33.6" hidden="1" customHeight="1" x14ac:dyDescent="0.3">
      <c r="A88" s="37"/>
      <c r="B88" s="37"/>
      <c r="C88" s="40" t="s">
        <v>128</v>
      </c>
      <c r="D88" s="41">
        <f>E88+F88</f>
        <v>0</v>
      </c>
      <c r="E88" s="42">
        <v>0</v>
      </c>
      <c r="F88" s="42">
        <v>0</v>
      </c>
      <c r="G88" s="42">
        <v>0</v>
      </c>
      <c r="H88" s="42">
        <v>0</v>
      </c>
      <c r="I88" s="41">
        <f>J88+K88</f>
        <v>0</v>
      </c>
      <c r="J88" s="42"/>
      <c r="K88" s="42"/>
      <c r="L88" s="42"/>
      <c r="M88" s="41">
        <f>N88+O88</f>
        <v>0</v>
      </c>
      <c r="N88" s="42"/>
      <c r="O88" s="42"/>
      <c r="P88" s="42">
        <v>0</v>
      </c>
      <c r="Q88" s="42">
        <v>0</v>
      </c>
      <c r="R88" s="42">
        <f>J88-N88</f>
        <v>0</v>
      </c>
      <c r="S88" s="42">
        <v>0</v>
      </c>
      <c r="T88" s="42">
        <v>0</v>
      </c>
    </row>
    <row r="89" spans="1:20" s="47" customFormat="1" ht="22.8" x14ac:dyDescent="0.4">
      <c r="B89" s="48" t="s">
        <v>139</v>
      </c>
      <c r="D89" s="49"/>
      <c r="E89" s="48"/>
      <c r="F89" s="50"/>
      <c r="G89" s="50"/>
      <c r="H89" s="51"/>
      <c r="I89" s="52"/>
      <c r="J89" s="48"/>
      <c r="K89" s="51"/>
      <c r="L89" s="51"/>
    </row>
    <row r="90" spans="1:20" s="36" customFormat="1" ht="19.8" customHeight="1" x14ac:dyDescent="0.3"/>
    <row r="91" spans="1:20" s="36" customFormat="1" ht="21" customHeight="1" x14ac:dyDescent="0.3"/>
    <row r="92" spans="1:20" s="33" customFormat="1" ht="46.2" customHeight="1" x14ac:dyDescent="0.65">
      <c r="B92" s="35" t="s">
        <v>159</v>
      </c>
    </row>
    <row r="95" spans="1:20" x14ac:dyDescent="0.3">
      <c r="B95" s="61" t="s">
        <v>140</v>
      </c>
    </row>
  </sheetData>
  <mergeCells count="32">
    <mergeCell ref="A10:C10"/>
    <mergeCell ref="A37:B37"/>
    <mergeCell ref="A42:B42"/>
    <mergeCell ref="B43:C43"/>
    <mergeCell ref="R5:R8"/>
    <mergeCell ref="A82:B82"/>
    <mergeCell ref="B3:Q3"/>
    <mergeCell ref="M5:M8"/>
    <mergeCell ref="N5:N8"/>
    <mergeCell ref="O5:O8"/>
    <mergeCell ref="Q5:Q8"/>
    <mergeCell ref="L4:L8"/>
    <mergeCell ref="M4:O4"/>
    <mergeCell ref="P4:P8"/>
    <mergeCell ref="Q4:S4"/>
    <mergeCell ref="D5:D8"/>
    <mergeCell ref="E5:E8"/>
    <mergeCell ref="F5:F8"/>
    <mergeCell ref="I5:I8"/>
    <mergeCell ref="J5:J8"/>
    <mergeCell ref="K5:K8"/>
    <mergeCell ref="B1:S1"/>
    <mergeCell ref="B2:S2"/>
    <mergeCell ref="A4:A8"/>
    <mergeCell ref="B4:B8"/>
    <mergeCell ref="C4:C8"/>
    <mergeCell ref="D4:F4"/>
    <mergeCell ref="G4:G8"/>
    <mergeCell ref="H4:H8"/>
    <mergeCell ref="I4:K4"/>
    <mergeCell ref="R3:S3"/>
    <mergeCell ref="S5:S8"/>
  </mergeCells>
  <pageMargins left="0.39370078740157483" right="0.27559055118110237" top="0.45" bottom="0.27559055118110237" header="0.39370078740157483" footer="0.23622047244094491"/>
  <pageSetup paperSize="9" scale="48" fitToHeight="5" orientation="landscape" r:id="rId1"/>
  <headerFooter differentFirst="1">
    <oddHeader>&amp;C&amp;12&amp;P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1"/>
  <sheetViews>
    <sheetView zoomScale="59" zoomScaleNormal="59" workbookViewId="0">
      <pane ySplit="9" topLeftCell="A51" activePane="bottomLeft" state="frozen"/>
      <selection activeCell="A6" sqref="A6"/>
      <selection pane="bottomLeft" activeCell="D52" sqref="D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141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32" t="s">
        <v>59</v>
      </c>
    </row>
    <row r="4" spans="1:19" ht="32.4" customHeight="1" x14ac:dyDescent="0.3">
      <c r="A4" s="107" t="s">
        <v>123</v>
      </c>
      <c r="B4" s="107" t="s">
        <v>124</v>
      </c>
      <c r="C4" s="113" t="s">
        <v>142</v>
      </c>
      <c r="D4" s="108" t="s">
        <v>2</v>
      </c>
      <c r="E4" s="108"/>
      <c r="F4" s="108"/>
      <c r="G4" s="114" t="s">
        <v>143</v>
      </c>
      <c r="H4" s="109" t="s">
        <v>144</v>
      </c>
      <c r="I4" s="107" t="s">
        <v>2</v>
      </c>
      <c r="J4" s="107"/>
      <c r="K4" s="107"/>
      <c r="L4" s="109" t="s">
        <v>145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58">
        <v>1</v>
      </c>
      <c r="C9" s="60">
        <v>2</v>
      </c>
      <c r="D9" s="58">
        <v>3</v>
      </c>
      <c r="E9" s="59">
        <v>4</v>
      </c>
      <c r="F9" s="59">
        <v>5</v>
      </c>
      <c r="G9" s="59">
        <v>6</v>
      </c>
      <c r="H9" s="58">
        <v>7</v>
      </c>
      <c r="I9" s="58">
        <v>8</v>
      </c>
      <c r="J9" s="59">
        <v>9</v>
      </c>
      <c r="K9" s="59">
        <v>10</v>
      </c>
      <c r="L9" s="2">
        <v>11</v>
      </c>
      <c r="M9" s="58">
        <v>12</v>
      </c>
      <c r="N9" s="59">
        <v>13</v>
      </c>
      <c r="O9" s="59">
        <v>14</v>
      </c>
      <c r="P9" s="57" t="s">
        <v>9</v>
      </c>
      <c r="Q9" s="58" t="s">
        <v>10</v>
      </c>
      <c r="R9" s="59" t="s">
        <v>11</v>
      </c>
      <c r="S9" s="59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11558400</v>
      </c>
      <c r="H11" s="20">
        <f t="shared" si="0"/>
        <v>14630743.49</v>
      </c>
      <c r="I11" s="20">
        <f t="shared" si="0"/>
        <v>14630743.49</v>
      </c>
      <c r="J11" s="20">
        <f t="shared" si="0"/>
        <v>0</v>
      </c>
      <c r="K11" s="20">
        <f t="shared" si="0"/>
        <v>0</v>
      </c>
      <c r="L11" s="20">
        <f t="shared" si="0"/>
        <v>13206248.380000001</v>
      </c>
      <c r="M11" s="20">
        <f t="shared" si="0"/>
        <v>13206248.380000001</v>
      </c>
      <c r="N11" s="20">
        <f t="shared" si="0"/>
        <v>0</v>
      </c>
      <c r="O11" s="20">
        <f t="shared" si="0"/>
        <v>0</v>
      </c>
      <c r="P11" s="20">
        <f t="shared" si="0"/>
        <v>1424495.1099999999</v>
      </c>
      <c r="Q11" s="20">
        <f t="shared" si="0"/>
        <v>1424495.1099999999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11558400</v>
      </c>
      <c r="H13" s="20">
        <f t="shared" si="1"/>
        <v>14630743.49</v>
      </c>
      <c r="I13" s="20">
        <f t="shared" si="1"/>
        <v>14630743.49</v>
      </c>
      <c r="J13" s="20">
        <f t="shared" si="1"/>
        <v>0</v>
      </c>
      <c r="K13" s="20">
        <f t="shared" si="1"/>
        <v>0</v>
      </c>
      <c r="L13" s="20">
        <f t="shared" si="1"/>
        <v>13206248.380000001</v>
      </c>
      <c r="M13" s="20">
        <f t="shared" si="1"/>
        <v>13206248.380000001</v>
      </c>
      <c r="N13" s="20">
        <f t="shared" si="1"/>
        <v>0</v>
      </c>
      <c r="O13" s="20">
        <f t="shared" si="1"/>
        <v>0</v>
      </c>
      <c r="P13" s="20">
        <f t="shared" si="1"/>
        <v>1424495.1099999999</v>
      </c>
      <c r="Q13" s="20">
        <f t="shared" si="1"/>
        <v>1424495.1099999999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7512956.6400000006</v>
      </c>
      <c r="I14" s="20">
        <f t="shared" si="2"/>
        <v>7512956.6400000006</v>
      </c>
      <c r="J14" s="20">
        <f t="shared" si="2"/>
        <v>0</v>
      </c>
      <c r="K14" s="20">
        <f t="shared" si="2"/>
        <v>0</v>
      </c>
      <c r="L14" s="20">
        <f t="shared" si="2"/>
        <v>6266984.3800000008</v>
      </c>
      <c r="M14" s="20">
        <f t="shared" si="2"/>
        <v>6266984.3800000008</v>
      </c>
      <c r="N14" s="20">
        <f t="shared" si="2"/>
        <v>0</v>
      </c>
      <c r="O14" s="20">
        <f t="shared" si="2"/>
        <v>0</v>
      </c>
      <c r="P14" s="20">
        <f t="shared" si="2"/>
        <v>1245972.2600000002</v>
      </c>
      <c r="Q14" s="20">
        <f t="shared" si="2"/>
        <v>1245972.2600000002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8046.61</v>
      </c>
      <c r="I15" s="21">
        <v>8046.61</v>
      </c>
      <c r="J15" s="22">
        <v>0</v>
      </c>
      <c r="K15" s="22">
        <v>0</v>
      </c>
      <c r="L15" s="21">
        <f>M15+N15</f>
        <v>22762.45</v>
      </c>
      <c r="M15" s="21">
        <v>22762.45</v>
      </c>
      <c r="N15" s="22">
        <v>0</v>
      </c>
      <c r="O15" s="22">
        <v>0</v>
      </c>
      <c r="P15" s="21">
        <f>H15-L15</f>
        <v>-14715.84</v>
      </c>
      <c r="Q15" s="21">
        <f>I15-M15</f>
        <v>-14715.84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153620.21</v>
      </c>
      <c r="I16" s="21">
        <v>153620.21</v>
      </c>
      <c r="J16" s="22">
        <v>0</v>
      </c>
      <c r="K16" s="22">
        <v>0</v>
      </c>
      <c r="L16" s="21">
        <f t="shared" ref="L16:L18" si="4">M16+N16</f>
        <v>49065.14</v>
      </c>
      <c r="M16" s="21">
        <v>49065.14</v>
      </c>
      <c r="N16" s="22">
        <v>0</v>
      </c>
      <c r="O16" s="22">
        <v>0</v>
      </c>
      <c r="P16" s="21">
        <f t="shared" ref="P16:S18" si="5">H16-L16</f>
        <v>104555.06999999999</v>
      </c>
      <c r="Q16" s="21">
        <f t="shared" si="5"/>
        <v>104555.06999999999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778987.09</v>
      </c>
      <c r="I17" s="21">
        <v>778987.09</v>
      </c>
      <c r="J17" s="22">
        <v>0</v>
      </c>
      <c r="K17" s="22">
        <v>0</v>
      </c>
      <c r="L17" s="21">
        <f t="shared" si="4"/>
        <v>1172298.8899999999</v>
      </c>
      <c r="M17" s="21">
        <v>1172298.8899999999</v>
      </c>
      <c r="N17" s="22">
        <v>0</v>
      </c>
      <c r="O17" s="22">
        <v>0</v>
      </c>
      <c r="P17" s="21">
        <f t="shared" si="5"/>
        <v>-393311.79999999993</v>
      </c>
      <c r="Q17" s="21">
        <f t="shared" si="5"/>
        <v>-393311.79999999993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6572302.7300000004</v>
      </c>
      <c r="I18" s="21">
        <v>6572302.7300000004</v>
      </c>
      <c r="J18" s="22">
        <v>0</v>
      </c>
      <c r="K18" s="22">
        <v>0</v>
      </c>
      <c r="L18" s="21">
        <f t="shared" si="4"/>
        <v>5022857.9000000004</v>
      </c>
      <c r="M18" s="21">
        <v>5022857.9000000004</v>
      </c>
      <c r="N18" s="22">
        <v>0</v>
      </c>
      <c r="O18" s="22">
        <v>0</v>
      </c>
      <c r="P18" s="21">
        <f t="shared" si="5"/>
        <v>1549444.83</v>
      </c>
      <c r="Q18" s="21">
        <f t="shared" si="5"/>
        <v>1549444.83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5362900</v>
      </c>
      <c r="H19" s="20">
        <f t="shared" si="7"/>
        <v>7117786.8499999996</v>
      </c>
      <c r="I19" s="20">
        <f t="shared" si="7"/>
        <v>7117786.8499999996</v>
      </c>
      <c r="J19" s="20">
        <f t="shared" si="7"/>
        <v>0</v>
      </c>
      <c r="K19" s="20">
        <f t="shared" si="7"/>
        <v>0</v>
      </c>
      <c r="L19" s="20">
        <f t="shared" si="7"/>
        <v>6939264</v>
      </c>
      <c r="M19" s="20">
        <f t="shared" si="7"/>
        <v>6939264</v>
      </c>
      <c r="N19" s="20">
        <f t="shared" si="7"/>
        <v>0</v>
      </c>
      <c r="O19" s="20">
        <f t="shared" si="7"/>
        <v>0</v>
      </c>
      <c r="P19" s="20">
        <f t="shared" si="7"/>
        <v>178522.84999999974</v>
      </c>
      <c r="Q19" s="20">
        <f t="shared" si="7"/>
        <v>178522.84999999974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650000</v>
      </c>
      <c r="H20" s="21">
        <f>I20</f>
        <v>868836</v>
      </c>
      <c r="I20" s="21">
        <v>868836</v>
      </c>
      <c r="J20" s="22">
        <v>0</v>
      </c>
      <c r="K20" s="22">
        <v>0</v>
      </c>
      <c r="L20" s="21">
        <f>M20+N20</f>
        <v>748422.08</v>
      </c>
      <c r="M20" s="21">
        <v>748422.08</v>
      </c>
      <c r="N20" s="22">
        <v>0</v>
      </c>
      <c r="O20" s="22">
        <v>0</v>
      </c>
      <c r="P20" s="21">
        <f t="shared" ref="P20:S21" si="8">H20-L20</f>
        <v>120413.92000000004</v>
      </c>
      <c r="Q20" s="21">
        <f t="shared" si="8"/>
        <v>120413.92000000004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4712900</v>
      </c>
      <c r="H21" s="21">
        <f>I21</f>
        <v>6248950.8499999996</v>
      </c>
      <c r="I21" s="21">
        <v>6248950.8499999996</v>
      </c>
      <c r="J21" s="22">
        <v>0</v>
      </c>
      <c r="K21" s="22">
        <v>0</v>
      </c>
      <c r="L21" s="21">
        <f>M21+N21</f>
        <v>6190841.9199999999</v>
      </c>
      <c r="M21" s="21">
        <v>6190841.9199999999</v>
      </c>
      <c r="N21" s="22">
        <v>0</v>
      </c>
      <c r="O21" s="22">
        <v>0</v>
      </c>
      <c r="P21" s="21">
        <f t="shared" si="8"/>
        <v>58108.929999999702</v>
      </c>
      <c r="Q21" s="21">
        <f t="shared" si="8"/>
        <v>58108.929999999702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1030074.9</v>
      </c>
      <c r="F25" s="20">
        <f>F26+F29+F31</f>
        <v>0</v>
      </c>
      <c r="G25" s="20">
        <f t="shared" si="11"/>
        <v>121600</v>
      </c>
      <c r="H25" s="20">
        <f>I25+J25</f>
        <v>383619.35</v>
      </c>
      <c r="I25" s="20">
        <f>I26+I29+I31</f>
        <v>128201.79</v>
      </c>
      <c r="J25" s="20">
        <f>J26+J29+J31</f>
        <v>255417.56</v>
      </c>
      <c r="K25" s="20">
        <f t="shared" si="11"/>
        <v>0</v>
      </c>
      <c r="L25" s="20">
        <f>M25+N25</f>
        <v>383095.64</v>
      </c>
      <c r="M25" s="20">
        <f>M26+M29+M31</f>
        <v>84736</v>
      </c>
      <c r="N25" s="20">
        <f t="shared" ref="N25:S25" si="12">N26+N29+N31</f>
        <v>298359.64</v>
      </c>
      <c r="O25" s="20">
        <f t="shared" si="12"/>
        <v>0</v>
      </c>
      <c r="P25" s="20">
        <f>Q25+R25</f>
        <v>523.7099999999773</v>
      </c>
      <c r="Q25" s="20">
        <f>I25-M25</f>
        <v>43465.789999999994</v>
      </c>
      <c r="R25" s="20">
        <f t="shared" si="12"/>
        <v>-42942.080000000016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120000</v>
      </c>
      <c r="H26" s="21">
        <f t="shared" si="13"/>
        <v>123433.81</v>
      </c>
      <c r="I26" s="21">
        <f t="shared" si="13"/>
        <v>123433.81</v>
      </c>
      <c r="J26" s="21">
        <f t="shared" si="13"/>
        <v>0</v>
      </c>
      <c r="K26" s="21">
        <f t="shared" si="13"/>
        <v>0</v>
      </c>
      <c r="L26" s="21">
        <f t="shared" si="13"/>
        <v>81312</v>
      </c>
      <c r="M26" s="21">
        <f t="shared" si="13"/>
        <v>81312</v>
      </c>
      <c r="N26" s="21">
        <f t="shared" si="13"/>
        <v>0</v>
      </c>
      <c r="O26" s="21">
        <f t="shared" si="13"/>
        <v>0</v>
      </c>
      <c r="P26" s="21">
        <f>H26-L26</f>
        <v>42121.81</v>
      </c>
      <c r="Q26" s="21">
        <f>I26-M26</f>
        <v>42121.81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60000</v>
      </c>
      <c r="H27" s="21">
        <f>I27</f>
        <v>63759.81</v>
      </c>
      <c r="I27" s="21">
        <v>63759.81</v>
      </c>
      <c r="J27" s="22">
        <v>0</v>
      </c>
      <c r="K27" s="22">
        <v>0</v>
      </c>
      <c r="L27" s="21">
        <f>M27+N27</f>
        <v>50912</v>
      </c>
      <c r="M27" s="21">
        <v>50912</v>
      </c>
      <c r="N27" s="21">
        <v>0</v>
      </c>
      <c r="O27" s="21">
        <v>0</v>
      </c>
      <c r="P27" s="21">
        <f>H27-L27</f>
        <v>12847.809999999998</v>
      </c>
      <c r="Q27" s="21">
        <f>I27-M27</f>
        <v>12847.809999999998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60000</v>
      </c>
      <c r="H28" s="21">
        <f>I28</f>
        <v>59674</v>
      </c>
      <c r="I28" s="21">
        <v>59674</v>
      </c>
      <c r="J28" s="22">
        <v>0</v>
      </c>
      <c r="K28" s="22">
        <v>0</v>
      </c>
      <c r="L28" s="21">
        <f>M28+N28</f>
        <v>30400</v>
      </c>
      <c r="M28" s="21">
        <v>30400</v>
      </c>
      <c r="N28" s="21">
        <v>0</v>
      </c>
      <c r="O28" s="21">
        <v>0</v>
      </c>
      <c r="P28" s="21">
        <f>H28-L28</f>
        <v>29274</v>
      </c>
      <c r="Q28" s="21">
        <f>I28-M28</f>
        <v>29274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1600</v>
      </c>
      <c r="H29" s="21">
        <f t="shared" si="14"/>
        <v>4767.9799999999996</v>
      </c>
      <c r="I29" s="21">
        <f t="shared" si="14"/>
        <v>4767.9799999999996</v>
      </c>
      <c r="J29" s="21">
        <f t="shared" si="14"/>
        <v>0</v>
      </c>
      <c r="K29" s="21">
        <f t="shared" si="14"/>
        <v>0</v>
      </c>
      <c r="L29" s="21">
        <f t="shared" si="14"/>
        <v>3424</v>
      </c>
      <c r="M29" s="21">
        <f t="shared" si="14"/>
        <v>3424</v>
      </c>
      <c r="N29" s="21">
        <f t="shared" si="14"/>
        <v>0</v>
      </c>
      <c r="O29" s="21">
        <f t="shared" si="14"/>
        <v>0</v>
      </c>
      <c r="P29" s="21">
        <f t="shared" si="14"/>
        <v>1343.9799999999996</v>
      </c>
      <c r="Q29" s="21">
        <f t="shared" si="14"/>
        <v>1343.9799999999996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1600</v>
      </c>
      <c r="H30" s="21">
        <f>I30</f>
        <v>4767.9799999999996</v>
      </c>
      <c r="I30" s="21">
        <v>4767.9799999999996</v>
      </c>
      <c r="J30" s="22">
        <v>0</v>
      </c>
      <c r="K30" s="22">
        <v>0</v>
      </c>
      <c r="L30" s="21">
        <f>M30+N30</f>
        <v>3424</v>
      </c>
      <c r="M30" s="21">
        <v>3424</v>
      </c>
      <c r="N30" s="22">
        <v>0</v>
      </c>
      <c r="O30" s="22">
        <v>0</v>
      </c>
      <c r="P30" s="21">
        <f>H30-L30</f>
        <v>1343.9799999999996</v>
      </c>
      <c r="Q30" s="21">
        <f>I30-M30</f>
        <v>1343.9799999999996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1030074.9</v>
      </c>
      <c r="D31" s="20">
        <f t="shared" ref="D31:S31" si="15">D32+D33</f>
        <v>0</v>
      </c>
      <c r="E31" s="20">
        <f t="shared" si="15"/>
        <v>1030074.9</v>
      </c>
      <c r="F31" s="20">
        <f t="shared" si="15"/>
        <v>0</v>
      </c>
      <c r="G31" s="20">
        <f t="shared" si="15"/>
        <v>0</v>
      </c>
      <c r="H31" s="20">
        <f t="shared" si="15"/>
        <v>255417.56</v>
      </c>
      <c r="I31" s="20">
        <f t="shared" si="15"/>
        <v>0</v>
      </c>
      <c r="J31" s="20">
        <f t="shared" si="15"/>
        <v>255417.56</v>
      </c>
      <c r="K31" s="20">
        <f t="shared" si="15"/>
        <v>0</v>
      </c>
      <c r="L31" s="20">
        <f t="shared" si="15"/>
        <v>298359.64</v>
      </c>
      <c r="M31" s="20">
        <f t="shared" si="15"/>
        <v>0</v>
      </c>
      <c r="N31" s="20">
        <f t="shared" si="15"/>
        <v>298359.64</v>
      </c>
      <c r="O31" s="20">
        <f t="shared" si="15"/>
        <v>0</v>
      </c>
      <c r="P31" s="20">
        <f t="shared" si="15"/>
        <v>-42942.080000000016</v>
      </c>
      <c r="Q31" s="20">
        <f t="shared" si="15"/>
        <v>0</v>
      </c>
      <c r="R31" s="20">
        <f t="shared" si="15"/>
        <v>-42942.080000000016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987177</v>
      </c>
      <c r="D32" s="21">
        <v>0</v>
      </c>
      <c r="E32" s="21">
        <v>987177</v>
      </c>
      <c r="F32" s="22">
        <v>0</v>
      </c>
      <c r="G32" s="22">
        <v>0</v>
      </c>
      <c r="H32" s="21">
        <f>I32+J32</f>
        <v>212519.66</v>
      </c>
      <c r="I32" s="21">
        <v>0</v>
      </c>
      <c r="J32" s="21">
        <v>212519.66</v>
      </c>
      <c r="K32" s="21">
        <v>0</v>
      </c>
      <c r="L32" s="21">
        <f>M32+N32</f>
        <v>187812.95</v>
      </c>
      <c r="M32" s="21">
        <v>0</v>
      </c>
      <c r="N32" s="21">
        <v>187812.95</v>
      </c>
      <c r="O32" s="21">
        <v>0</v>
      </c>
      <c r="P32" s="21">
        <f>Q32+R32</f>
        <v>24706.709999999992</v>
      </c>
      <c r="Q32" s="21">
        <f t="shared" ref="Q32:S33" si="16">I32-M32</f>
        <v>0</v>
      </c>
      <c r="R32" s="21">
        <f t="shared" si="16"/>
        <v>24706.709999999992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110546.69</v>
      </c>
      <c r="M33" s="21">
        <v>0</v>
      </c>
      <c r="N33" s="21">
        <v>110546.69</v>
      </c>
      <c r="O33" s="21">
        <v>0</v>
      </c>
      <c r="P33" s="21">
        <f>Q33+R33</f>
        <v>-67648.790000000008</v>
      </c>
      <c r="Q33" s="21">
        <f t="shared" si="16"/>
        <v>0</v>
      </c>
      <c r="R33" s="21">
        <f t="shared" si="16"/>
        <v>-67648.790000000008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01" t="s">
        <v>65</v>
      </c>
      <c r="B37" s="101"/>
      <c r="C37" s="20">
        <f>D37+E37</f>
        <v>72072074.900000006</v>
      </c>
      <c r="D37" s="20">
        <f>D11+D25+D34</f>
        <v>71042000</v>
      </c>
      <c r="E37" s="20">
        <f>E11+E25</f>
        <v>1030074.9</v>
      </c>
      <c r="F37" s="20">
        <f>F11+F25+F34</f>
        <v>0</v>
      </c>
      <c r="G37" s="20">
        <f>G11+G25+G34</f>
        <v>11680000</v>
      </c>
      <c r="H37" s="20">
        <f>I37+J37</f>
        <v>15014362.84</v>
      </c>
      <c r="I37" s="20">
        <f>I11+I25+I34</f>
        <v>14758945.279999999</v>
      </c>
      <c r="J37" s="20">
        <f>J11+J25</f>
        <v>255417.56</v>
      </c>
      <c r="K37" s="20">
        <f t="shared" ref="K37:S37" si="19">K11+K25+K34</f>
        <v>0</v>
      </c>
      <c r="L37" s="20">
        <f t="shared" si="19"/>
        <v>13589344.020000001</v>
      </c>
      <c r="M37" s="20">
        <f t="shared" si="19"/>
        <v>13290984.380000001</v>
      </c>
      <c r="N37" s="20">
        <f t="shared" si="19"/>
        <v>298359.64</v>
      </c>
      <c r="O37" s="20">
        <f t="shared" si="19"/>
        <v>0</v>
      </c>
      <c r="P37" s="20">
        <f t="shared" si="19"/>
        <v>1425018.8199999998</v>
      </c>
      <c r="Q37" s="20">
        <f t="shared" si="19"/>
        <v>1467960.9</v>
      </c>
      <c r="R37" s="20">
        <f t="shared" si="19"/>
        <v>-42942.080000000016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13276200</v>
      </c>
      <c r="H38" s="20">
        <f t="shared" si="20"/>
        <v>13276200</v>
      </c>
      <c r="I38" s="20">
        <f t="shared" si="20"/>
        <v>13276200</v>
      </c>
      <c r="J38" s="20">
        <f t="shared" si="20"/>
        <v>0</v>
      </c>
      <c r="K38" s="20">
        <f t="shared" si="20"/>
        <v>0</v>
      </c>
      <c r="L38" s="20">
        <f t="shared" si="20"/>
        <v>10024860</v>
      </c>
      <c r="M38" s="20">
        <f t="shared" si="20"/>
        <v>10024860</v>
      </c>
      <c r="N38" s="20">
        <f t="shared" si="20"/>
        <v>0</v>
      </c>
      <c r="O38" s="20">
        <f t="shared" si="20"/>
        <v>0</v>
      </c>
      <c r="P38" s="20">
        <f t="shared" si="20"/>
        <v>3251340</v>
      </c>
      <c r="Q38" s="20">
        <f t="shared" si="20"/>
        <v>3251340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13276200</v>
      </c>
      <c r="H39" s="21">
        <f>I39</f>
        <v>13276200</v>
      </c>
      <c r="I39" s="21">
        <v>13276200</v>
      </c>
      <c r="J39" s="22">
        <v>0</v>
      </c>
      <c r="K39" s="22">
        <v>0</v>
      </c>
      <c r="L39" s="21">
        <f>M39+N39</f>
        <v>10024860</v>
      </c>
      <c r="M39" s="21">
        <v>10024860</v>
      </c>
      <c r="N39" s="22">
        <v>0</v>
      </c>
      <c r="O39" s="22">
        <v>0</v>
      </c>
      <c r="P39" s="21">
        <f>H39-L39</f>
        <v>3251340</v>
      </c>
      <c r="Q39" s="21">
        <f>I39-M39</f>
        <v>3251340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02" t="s">
        <v>116</v>
      </c>
      <c r="B41" s="102"/>
      <c r="C41" s="34">
        <f>C37+C38</f>
        <v>151728674.90000001</v>
      </c>
      <c r="D41" s="34">
        <f t="shared" ref="D41:S41" si="21">D37+D38</f>
        <v>150698600</v>
      </c>
      <c r="E41" s="34">
        <f t="shared" si="21"/>
        <v>1030074.9</v>
      </c>
      <c r="F41" s="34">
        <f t="shared" si="21"/>
        <v>0</v>
      </c>
      <c r="G41" s="34">
        <f t="shared" si="21"/>
        <v>24956200</v>
      </c>
      <c r="H41" s="34">
        <f t="shared" si="21"/>
        <v>28290562.84</v>
      </c>
      <c r="I41" s="34">
        <f t="shared" si="21"/>
        <v>28035145.280000001</v>
      </c>
      <c r="J41" s="34">
        <f t="shared" si="21"/>
        <v>255417.56</v>
      </c>
      <c r="K41" s="34">
        <f t="shared" si="21"/>
        <v>0</v>
      </c>
      <c r="L41" s="34">
        <f t="shared" si="21"/>
        <v>23614204.020000003</v>
      </c>
      <c r="M41" s="34">
        <f t="shared" si="21"/>
        <v>23315844.380000003</v>
      </c>
      <c r="N41" s="34">
        <f t="shared" si="21"/>
        <v>298359.64</v>
      </c>
      <c r="O41" s="34">
        <f t="shared" si="21"/>
        <v>0</v>
      </c>
      <c r="P41" s="34">
        <f t="shared" si="21"/>
        <v>4676358.82</v>
      </c>
      <c r="Q41" s="34">
        <f t="shared" si="21"/>
        <v>4719300.9000000004</v>
      </c>
      <c r="R41" s="34">
        <f t="shared" si="21"/>
        <v>-42942.080000000016</v>
      </c>
      <c r="S41" s="34">
        <f t="shared" si="21"/>
        <v>0</v>
      </c>
    </row>
    <row r="42" spans="1:19" ht="30" customHeight="1" x14ac:dyDescent="0.3">
      <c r="A42" s="13"/>
      <c r="B42" s="103" t="s">
        <v>115</v>
      </c>
      <c r="C42" s="10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78379602</v>
      </c>
      <c r="D43" s="29">
        <f>D44</f>
        <v>77634000</v>
      </c>
      <c r="E43" s="29">
        <f t="shared" ref="E43:S43" si="22">E44</f>
        <v>745602</v>
      </c>
      <c r="F43" s="29">
        <f t="shared" si="22"/>
        <v>745000</v>
      </c>
      <c r="G43" s="29">
        <f t="shared" si="22"/>
        <v>15933402</v>
      </c>
      <c r="H43" s="29">
        <f t="shared" si="22"/>
        <v>15910737.880000001</v>
      </c>
      <c r="I43" s="29">
        <f t="shared" si="22"/>
        <v>15910737.880000001</v>
      </c>
      <c r="J43" s="29">
        <f t="shared" si="22"/>
        <v>0</v>
      </c>
      <c r="K43" s="29">
        <f t="shared" si="22"/>
        <v>0</v>
      </c>
      <c r="L43" s="29">
        <f t="shared" si="22"/>
        <v>10133575.09</v>
      </c>
      <c r="M43" s="29">
        <f t="shared" si="22"/>
        <v>10133554.109999999</v>
      </c>
      <c r="N43" s="29">
        <f t="shared" si="22"/>
        <v>20.98</v>
      </c>
      <c r="O43" s="29">
        <f t="shared" si="22"/>
        <v>0</v>
      </c>
      <c r="P43" s="29">
        <f t="shared" si="22"/>
        <v>5777162.790000001</v>
      </c>
      <c r="Q43" s="29">
        <f t="shared" si="22"/>
        <v>5777183.7700000014</v>
      </c>
      <c r="R43" s="29">
        <f t="shared" si="22"/>
        <v>-20.98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9" si="23">D44+E44</f>
        <v>78379602</v>
      </c>
      <c r="D44" s="15">
        <v>77634000</v>
      </c>
      <c r="E44" s="15">
        <f>745000+602</f>
        <v>745602</v>
      </c>
      <c r="F44" s="15">
        <v>745000</v>
      </c>
      <c r="G44" s="15">
        <v>15933402</v>
      </c>
      <c r="H44" s="15">
        <f>I44+J44</f>
        <v>15910737.880000001</v>
      </c>
      <c r="I44" s="15">
        <v>15910737.880000001</v>
      </c>
      <c r="J44" s="15">
        <v>0</v>
      </c>
      <c r="K44" s="15">
        <v>0</v>
      </c>
      <c r="L44" s="15">
        <f>M44+N44</f>
        <v>10133575.09</v>
      </c>
      <c r="M44" s="15">
        <v>10133554.109999999</v>
      </c>
      <c r="N44" s="15">
        <v>20.98</v>
      </c>
      <c r="O44" s="15">
        <v>0</v>
      </c>
      <c r="P44" s="15">
        <f>Q44+R44</f>
        <v>5777162.790000001</v>
      </c>
      <c r="Q44" s="15">
        <f>I44-M44</f>
        <v>5777183.7700000014</v>
      </c>
      <c r="R44" s="15">
        <f>J44-N44</f>
        <v>-20.98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44398817.899999999</v>
      </c>
      <c r="D45" s="29">
        <f>D46+D49+D53+D55</f>
        <v>43155920</v>
      </c>
      <c r="E45" s="29">
        <f>E46+E49+E53+E55</f>
        <v>1242897.8999999999</v>
      </c>
      <c r="F45" s="29">
        <f t="shared" ref="F45:P45" si="24">F46+F49+F53+F55</f>
        <v>220000</v>
      </c>
      <c r="G45" s="29">
        <f t="shared" si="24"/>
        <v>6468640</v>
      </c>
      <c r="H45" s="29">
        <f t="shared" si="24"/>
        <v>6576429.8200000003</v>
      </c>
      <c r="I45" s="29">
        <f t="shared" si="24"/>
        <v>6318076.6900000004</v>
      </c>
      <c r="J45" s="29">
        <f t="shared" si="24"/>
        <v>258353.13</v>
      </c>
      <c r="K45" s="29">
        <f t="shared" si="24"/>
        <v>0</v>
      </c>
      <c r="L45" s="29">
        <f t="shared" si="24"/>
        <v>6300508.1899999995</v>
      </c>
      <c r="M45" s="29">
        <f t="shared" si="24"/>
        <v>6001193.3200000003</v>
      </c>
      <c r="N45" s="29">
        <f t="shared" si="24"/>
        <v>299314.87</v>
      </c>
      <c r="O45" s="29">
        <f t="shared" si="24"/>
        <v>0</v>
      </c>
      <c r="P45" s="29">
        <f t="shared" si="24"/>
        <v>275921.63000000094</v>
      </c>
      <c r="Q45" s="29">
        <f t="shared" ref="Q45:S78" si="25">I45-M45</f>
        <v>316883.37000000011</v>
      </c>
      <c r="R45" s="29">
        <f t="shared" si="25"/>
        <v>-40961.739999999991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6400377</v>
      </c>
      <c r="H46" s="29">
        <f t="shared" si="26"/>
        <v>6508814.8200000003</v>
      </c>
      <c r="I46" s="29">
        <f t="shared" si="26"/>
        <v>6250461.6900000004</v>
      </c>
      <c r="J46" s="29">
        <f t="shared" si="26"/>
        <v>258353.13</v>
      </c>
      <c r="K46" s="29">
        <f t="shared" si="26"/>
        <v>0</v>
      </c>
      <c r="L46" s="29">
        <f t="shared" si="26"/>
        <v>6218033.7899999991</v>
      </c>
      <c r="M46" s="29">
        <f t="shared" si="26"/>
        <v>5918718.9199999999</v>
      </c>
      <c r="N46" s="29">
        <f t="shared" si="26"/>
        <v>299314.87</v>
      </c>
      <c r="O46" s="29">
        <f t="shared" si="26"/>
        <v>0</v>
      </c>
      <c r="P46" s="29">
        <f t="shared" si="26"/>
        <v>290781.03000000096</v>
      </c>
      <c r="Q46" s="29">
        <f t="shared" si="25"/>
        <v>331742.77000000048</v>
      </c>
      <c r="R46" s="29">
        <f t="shared" si="25"/>
        <v>-40961.739999999991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5296427</v>
      </c>
      <c r="H47" s="24">
        <f t="shared" ref="H47:H52" si="27">I47+J47</f>
        <v>5479338.4300000006</v>
      </c>
      <c r="I47" s="24">
        <v>5263883.2</v>
      </c>
      <c r="J47" s="24">
        <v>215455.23</v>
      </c>
      <c r="K47" s="24">
        <v>0</v>
      </c>
      <c r="L47" s="24">
        <f t="shared" ref="L47:L52" si="28">M47+N47</f>
        <v>4997279.8099999996</v>
      </c>
      <c r="M47" s="24">
        <v>4807472.3099999996</v>
      </c>
      <c r="N47" s="24">
        <v>189807.5</v>
      </c>
      <c r="O47" s="24">
        <v>0</v>
      </c>
      <c r="P47" s="24">
        <f>H47-L47</f>
        <v>482058.62000000104</v>
      </c>
      <c r="Q47" s="15">
        <f t="shared" si="25"/>
        <v>456410.8900000006</v>
      </c>
      <c r="R47" s="15">
        <f t="shared" si="25"/>
        <v>25647.73000000001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1103950</v>
      </c>
      <c r="H48" s="24">
        <f t="shared" si="27"/>
        <v>1029476.39</v>
      </c>
      <c r="I48" s="24">
        <v>986578.49</v>
      </c>
      <c r="J48" s="24">
        <v>42897.9</v>
      </c>
      <c r="K48" s="24">
        <v>0</v>
      </c>
      <c r="L48" s="24">
        <f t="shared" si="28"/>
        <v>1220753.98</v>
      </c>
      <c r="M48" s="24">
        <v>1111246.6100000001</v>
      </c>
      <c r="N48" s="24">
        <v>109507.37</v>
      </c>
      <c r="O48" s="24">
        <v>0</v>
      </c>
      <c r="P48" s="24">
        <f>Q48+R48</f>
        <v>-191277.59000000011</v>
      </c>
      <c r="Q48" s="15">
        <f t="shared" si="25"/>
        <v>-124668.12000000011</v>
      </c>
      <c r="R48" s="15">
        <f t="shared" si="25"/>
        <v>-66609.47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337780</v>
      </c>
      <c r="D49" s="29">
        <f>D50+D51+D52</f>
        <v>337780</v>
      </c>
      <c r="E49" s="29">
        <f t="shared" ref="E49:G49" si="29">E50+E51+E52</f>
        <v>0</v>
      </c>
      <c r="F49" s="29">
        <f t="shared" si="29"/>
        <v>0</v>
      </c>
      <c r="G49" s="29">
        <f t="shared" si="29"/>
        <v>0</v>
      </c>
      <c r="H49" s="29">
        <f t="shared" si="27"/>
        <v>0</v>
      </c>
      <c r="I49" s="29">
        <f>I50+I51+I52</f>
        <v>0</v>
      </c>
      <c r="J49" s="29">
        <f t="shared" ref="J49:K49" si="30">J50+J51+J52</f>
        <v>0</v>
      </c>
      <c r="K49" s="29">
        <f t="shared" si="30"/>
        <v>0</v>
      </c>
      <c r="L49" s="29">
        <f t="shared" si="28"/>
        <v>0</v>
      </c>
      <c r="M49" s="29">
        <f>M50+M51+M52</f>
        <v>0</v>
      </c>
      <c r="N49" s="29">
        <f t="shared" ref="N49:O49" si="31">N50+N51+N52</f>
        <v>0</v>
      </c>
      <c r="O49" s="29">
        <f t="shared" si="31"/>
        <v>0</v>
      </c>
      <c r="P49" s="29">
        <f>H49-L49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hidden="1" customHeight="1" x14ac:dyDescent="0.3">
      <c r="A50" s="27" t="s">
        <v>101</v>
      </c>
      <c r="B50" s="28" t="s">
        <v>148</v>
      </c>
      <c r="C50" s="15">
        <f t="shared" si="23"/>
        <v>0</v>
      </c>
      <c r="D50" s="15">
        <v>0</v>
      </c>
      <c r="E50" s="15">
        <v>0</v>
      </c>
      <c r="F50" s="15">
        <v>0</v>
      </c>
      <c r="G50" s="15">
        <v>0</v>
      </c>
      <c r="H50" s="15">
        <f t="shared" si="27"/>
        <v>0</v>
      </c>
      <c r="I50" s="15">
        <v>0</v>
      </c>
      <c r="J50" s="15">
        <v>0</v>
      </c>
      <c r="K50" s="15">
        <v>0</v>
      </c>
      <c r="L50" s="15">
        <f t="shared" si="28"/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 t="shared" si="27"/>
        <v>0</v>
      </c>
      <c r="I51" s="15">
        <v>0</v>
      </c>
      <c r="J51" s="15">
        <v>0</v>
      </c>
      <c r="K51" s="15">
        <v>0</v>
      </c>
      <c r="L51" s="15">
        <f t="shared" si="28"/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138" customHeight="1" x14ac:dyDescent="0.3">
      <c r="A52" s="66" t="s">
        <v>146</v>
      </c>
      <c r="B52" s="28" t="s">
        <v>160</v>
      </c>
      <c r="C52" s="15">
        <f t="shared" ref="C52" si="32">D52+E52</f>
        <v>315980</v>
      </c>
      <c r="D52" s="15">
        <v>315980</v>
      </c>
      <c r="E52" s="15">
        <v>0</v>
      </c>
      <c r="F52" s="15">
        <v>0</v>
      </c>
      <c r="G52" s="15">
        <v>0</v>
      </c>
      <c r="H52" s="15">
        <f t="shared" si="27"/>
        <v>0</v>
      </c>
      <c r="I52" s="15">
        <v>0</v>
      </c>
      <c r="J52" s="15">
        <v>0</v>
      </c>
      <c r="K52" s="15">
        <v>0</v>
      </c>
      <c r="L52" s="15">
        <f t="shared" si="28"/>
        <v>0</v>
      </c>
      <c r="M52" s="15">
        <v>0</v>
      </c>
      <c r="N52" s="15">
        <v>0</v>
      </c>
      <c r="O52" s="15">
        <v>0</v>
      </c>
      <c r="P52" s="15">
        <f>Q52+R52</f>
        <v>0</v>
      </c>
      <c r="Q52" s="15">
        <f t="shared" ref="Q52" si="33">I52-M52</f>
        <v>0</v>
      </c>
      <c r="R52" s="15">
        <f t="shared" ref="R52" si="34">J52-N52</f>
        <v>0</v>
      </c>
      <c r="S52" s="15">
        <f t="shared" ref="S52" si="35">K52-O52</f>
        <v>0</v>
      </c>
    </row>
    <row r="53" spans="1:19" ht="98.4" hidden="1" customHeight="1" x14ac:dyDescent="0.3">
      <c r="A53" s="14">
        <v>3220</v>
      </c>
      <c r="B53" s="12" t="s">
        <v>75</v>
      </c>
      <c r="C53" s="29">
        <f t="shared" si="23"/>
        <v>0</v>
      </c>
      <c r="D53" s="29">
        <f>D54</f>
        <v>0</v>
      </c>
      <c r="E53" s="29">
        <f>E54</f>
        <v>0</v>
      </c>
      <c r="F53" s="29">
        <f t="shared" ref="F53:G53" si="36">F54</f>
        <v>0</v>
      </c>
      <c r="G53" s="29">
        <f t="shared" si="36"/>
        <v>0</v>
      </c>
      <c r="H53" s="29">
        <f>H54</f>
        <v>0</v>
      </c>
      <c r="I53" s="29">
        <f t="shared" ref="I53:O53" si="37">I54</f>
        <v>0</v>
      </c>
      <c r="J53" s="29">
        <f t="shared" si="37"/>
        <v>0</v>
      </c>
      <c r="K53" s="29">
        <f t="shared" si="37"/>
        <v>0</v>
      </c>
      <c r="L53" s="29">
        <f t="shared" si="37"/>
        <v>0</v>
      </c>
      <c r="M53" s="29">
        <f t="shared" si="37"/>
        <v>0</v>
      </c>
      <c r="N53" s="29">
        <f t="shared" si="37"/>
        <v>0</v>
      </c>
      <c r="O53" s="29">
        <f t="shared" si="37"/>
        <v>0</v>
      </c>
      <c r="P53" s="29">
        <f>P54</f>
        <v>0</v>
      </c>
      <c r="Q53" s="29">
        <f t="shared" si="25"/>
        <v>0</v>
      </c>
      <c r="R53" s="29">
        <f t="shared" si="25"/>
        <v>0</v>
      </c>
      <c r="S53" s="29">
        <f t="shared" si="25"/>
        <v>0</v>
      </c>
    </row>
    <row r="54" spans="1:19" ht="337.2" hidden="1" customHeight="1" x14ac:dyDescent="0.3">
      <c r="A54" s="27" t="s">
        <v>103</v>
      </c>
      <c r="B54" s="30" t="s">
        <v>76</v>
      </c>
      <c r="C54" s="15">
        <f t="shared" si="23"/>
        <v>0</v>
      </c>
      <c r="D54" s="15">
        <v>0</v>
      </c>
      <c r="E54" s="15">
        <v>0</v>
      </c>
      <c r="F54" s="15">
        <v>0</v>
      </c>
      <c r="G54" s="15">
        <v>0</v>
      </c>
      <c r="H54" s="15">
        <f>I54+J54</f>
        <v>0</v>
      </c>
      <c r="I54" s="15">
        <v>0</v>
      </c>
      <c r="J54" s="15">
        <v>0</v>
      </c>
      <c r="K54" s="15">
        <v>0</v>
      </c>
      <c r="L54" s="15">
        <f>M54+N54</f>
        <v>0</v>
      </c>
      <c r="M54" s="15">
        <v>0</v>
      </c>
      <c r="N54" s="15">
        <v>0</v>
      </c>
      <c r="O54" s="15">
        <v>0</v>
      </c>
      <c r="P54" s="15">
        <f>Q54+R54</f>
        <v>0</v>
      </c>
      <c r="Q54" s="15">
        <f t="shared" si="25"/>
        <v>0</v>
      </c>
      <c r="R54" s="15">
        <f t="shared" si="25"/>
        <v>0</v>
      </c>
      <c r="S54" s="15">
        <f t="shared" si="25"/>
        <v>0</v>
      </c>
    </row>
    <row r="55" spans="1:19" ht="23.4" customHeight="1" x14ac:dyDescent="0.3">
      <c r="A55" s="14">
        <v>3240</v>
      </c>
      <c r="B55" s="12" t="s">
        <v>77</v>
      </c>
      <c r="C55" s="29">
        <f t="shared" si="23"/>
        <v>1071100</v>
      </c>
      <c r="D55" s="29">
        <f>D56+D57</f>
        <v>1071100</v>
      </c>
      <c r="E55" s="29">
        <f>E56+E57</f>
        <v>0</v>
      </c>
      <c r="F55" s="29">
        <f t="shared" ref="F55:S55" si="38">F56+F57</f>
        <v>0</v>
      </c>
      <c r="G55" s="29">
        <f t="shared" si="38"/>
        <v>68263</v>
      </c>
      <c r="H55" s="29">
        <f t="shared" si="38"/>
        <v>67615</v>
      </c>
      <c r="I55" s="29">
        <f t="shared" si="38"/>
        <v>67615</v>
      </c>
      <c r="J55" s="29">
        <f t="shared" si="38"/>
        <v>0</v>
      </c>
      <c r="K55" s="29">
        <f t="shared" si="38"/>
        <v>0</v>
      </c>
      <c r="L55" s="29">
        <f t="shared" si="38"/>
        <v>82474.399999999994</v>
      </c>
      <c r="M55" s="29">
        <f t="shared" si="38"/>
        <v>82474.399999999994</v>
      </c>
      <c r="N55" s="29">
        <f t="shared" si="38"/>
        <v>0</v>
      </c>
      <c r="O55" s="29">
        <f t="shared" si="38"/>
        <v>0</v>
      </c>
      <c r="P55" s="29">
        <f t="shared" si="38"/>
        <v>-14859.399999999994</v>
      </c>
      <c r="Q55" s="29">
        <f t="shared" si="38"/>
        <v>-14859.399999999994</v>
      </c>
      <c r="R55" s="29">
        <f t="shared" si="38"/>
        <v>0</v>
      </c>
      <c r="S55" s="29">
        <f t="shared" si="38"/>
        <v>0</v>
      </c>
    </row>
    <row r="56" spans="1:19" ht="59.4" customHeight="1" x14ac:dyDescent="0.3">
      <c r="A56" s="27" t="s">
        <v>104</v>
      </c>
      <c r="B56" s="28" t="s">
        <v>78</v>
      </c>
      <c r="C56" s="15">
        <f t="shared" si="23"/>
        <v>144600</v>
      </c>
      <c r="D56" s="15">
        <v>144600</v>
      </c>
      <c r="E56" s="15">
        <v>0</v>
      </c>
      <c r="F56" s="15">
        <v>0</v>
      </c>
      <c r="G56" s="15">
        <v>0</v>
      </c>
      <c r="H56" s="15">
        <f>I56+J56</f>
        <v>0</v>
      </c>
      <c r="I56" s="15">
        <v>0</v>
      </c>
      <c r="J56" s="15">
        <v>0</v>
      </c>
      <c r="K56" s="15">
        <v>0</v>
      </c>
      <c r="L56" s="15">
        <f>M56+N56</f>
        <v>0</v>
      </c>
      <c r="M56" s="15">
        <v>0</v>
      </c>
      <c r="N56" s="15">
        <v>0</v>
      </c>
      <c r="O56" s="15">
        <v>0</v>
      </c>
      <c r="P56" s="15">
        <f>Q56+R56</f>
        <v>0</v>
      </c>
      <c r="Q56" s="15">
        <f t="shared" si="25"/>
        <v>0</v>
      </c>
      <c r="R56" s="15">
        <f t="shared" si="25"/>
        <v>0</v>
      </c>
      <c r="S56" s="15">
        <f t="shared" si="25"/>
        <v>0</v>
      </c>
    </row>
    <row r="57" spans="1:19" ht="57" customHeight="1" x14ac:dyDescent="0.3">
      <c r="A57" s="27" t="s">
        <v>105</v>
      </c>
      <c r="B57" s="28" t="s">
        <v>78</v>
      </c>
      <c r="C57" s="15">
        <f t="shared" si="23"/>
        <v>926500</v>
      </c>
      <c r="D57" s="15">
        <v>926500</v>
      </c>
      <c r="E57" s="15">
        <v>0</v>
      </c>
      <c r="F57" s="15">
        <v>0</v>
      </c>
      <c r="G57" s="15">
        <v>68263</v>
      </c>
      <c r="H57" s="15">
        <f>I57+J57</f>
        <v>67615</v>
      </c>
      <c r="I57" s="15">
        <v>67615</v>
      </c>
      <c r="J57" s="15">
        <v>0</v>
      </c>
      <c r="K57" s="15">
        <v>0</v>
      </c>
      <c r="L57" s="15">
        <f>M57+N57</f>
        <v>82474.399999999994</v>
      </c>
      <c r="M57" s="15">
        <v>82474.399999999994</v>
      </c>
      <c r="N57" s="15">
        <v>0</v>
      </c>
      <c r="O57" s="15">
        <v>0</v>
      </c>
      <c r="P57" s="15">
        <f>Q57+R57</f>
        <v>-14859.399999999994</v>
      </c>
      <c r="Q57" s="15">
        <f t="shared" si="25"/>
        <v>-14859.399999999994</v>
      </c>
      <c r="R57" s="15">
        <f t="shared" si="25"/>
        <v>0</v>
      </c>
      <c r="S57" s="15">
        <f t="shared" si="25"/>
        <v>0</v>
      </c>
    </row>
    <row r="58" spans="1:19" ht="23.4" customHeight="1" x14ac:dyDescent="0.3">
      <c r="A58" s="14">
        <v>4000</v>
      </c>
      <c r="B58" s="12" t="s">
        <v>79</v>
      </c>
      <c r="C58" s="15">
        <f t="shared" si="23"/>
        <v>94200</v>
      </c>
      <c r="D58" s="15">
        <f>D59</f>
        <v>94200</v>
      </c>
      <c r="E58" s="15">
        <f>E59</f>
        <v>0</v>
      </c>
      <c r="F58" s="15">
        <f t="shared" ref="F58:O59" si="39">F59</f>
        <v>0</v>
      </c>
      <c r="G58" s="15">
        <f t="shared" si="39"/>
        <v>0</v>
      </c>
      <c r="H58" s="15">
        <f t="shared" si="39"/>
        <v>0</v>
      </c>
      <c r="I58" s="15">
        <f t="shared" si="39"/>
        <v>0</v>
      </c>
      <c r="J58" s="15">
        <f t="shared" si="39"/>
        <v>0</v>
      </c>
      <c r="K58" s="15">
        <f t="shared" si="39"/>
        <v>0</v>
      </c>
      <c r="L58" s="15">
        <f t="shared" si="39"/>
        <v>1000</v>
      </c>
      <c r="M58" s="15">
        <f t="shared" si="39"/>
        <v>1000</v>
      </c>
      <c r="N58" s="15">
        <f t="shared" si="39"/>
        <v>0</v>
      </c>
      <c r="O58" s="15">
        <f t="shared" si="39"/>
        <v>0</v>
      </c>
      <c r="P58" s="15">
        <f>P59</f>
        <v>-1000</v>
      </c>
      <c r="Q58" s="15">
        <f t="shared" si="25"/>
        <v>-1000</v>
      </c>
      <c r="R58" s="15">
        <f t="shared" si="25"/>
        <v>0</v>
      </c>
      <c r="S58" s="15">
        <f t="shared" si="25"/>
        <v>0</v>
      </c>
    </row>
    <row r="59" spans="1:19" ht="46.2" customHeight="1" x14ac:dyDescent="0.3">
      <c r="A59" s="14">
        <v>4080</v>
      </c>
      <c r="B59" s="12" t="s">
        <v>80</v>
      </c>
      <c r="C59" s="29">
        <f t="shared" si="23"/>
        <v>94200</v>
      </c>
      <c r="D59" s="29">
        <f>D60</f>
        <v>94200</v>
      </c>
      <c r="E59" s="29">
        <f>E60</f>
        <v>0</v>
      </c>
      <c r="F59" s="29">
        <f t="shared" si="39"/>
        <v>0</v>
      </c>
      <c r="G59" s="29">
        <f t="shared" si="39"/>
        <v>0</v>
      </c>
      <c r="H59" s="29">
        <f t="shared" si="39"/>
        <v>0</v>
      </c>
      <c r="I59" s="29">
        <f t="shared" si="39"/>
        <v>0</v>
      </c>
      <c r="J59" s="29">
        <f t="shared" si="39"/>
        <v>0</v>
      </c>
      <c r="K59" s="29">
        <f t="shared" si="39"/>
        <v>0</v>
      </c>
      <c r="L59" s="29">
        <f t="shared" si="39"/>
        <v>1000</v>
      </c>
      <c r="M59" s="29">
        <f t="shared" si="39"/>
        <v>1000</v>
      </c>
      <c r="N59" s="29">
        <f t="shared" si="39"/>
        <v>0</v>
      </c>
      <c r="O59" s="29">
        <f t="shared" si="39"/>
        <v>0</v>
      </c>
      <c r="P59" s="29">
        <f>P60</f>
        <v>-1000</v>
      </c>
      <c r="Q59" s="29">
        <f t="shared" si="25"/>
        <v>-1000</v>
      </c>
      <c r="R59" s="29">
        <f t="shared" si="25"/>
        <v>0</v>
      </c>
      <c r="S59" s="29">
        <f t="shared" si="25"/>
        <v>0</v>
      </c>
    </row>
    <row r="60" spans="1:19" ht="40.200000000000003" customHeight="1" x14ac:dyDescent="0.3">
      <c r="A60" s="27" t="s">
        <v>106</v>
      </c>
      <c r="B60" s="28" t="s">
        <v>81</v>
      </c>
      <c r="C60" s="15">
        <f t="shared" si="23"/>
        <v>94200</v>
      </c>
      <c r="D60" s="15">
        <v>94200</v>
      </c>
      <c r="E60" s="15">
        <v>0</v>
      </c>
      <c r="F60" s="15">
        <v>0</v>
      </c>
      <c r="G60" s="15">
        <v>0</v>
      </c>
      <c r="H60" s="15">
        <f>I60+J60</f>
        <v>0</v>
      </c>
      <c r="I60" s="15">
        <v>0</v>
      </c>
      <c r="J60" s="15">
        <v>0</v>
      </c>
      <c r="K60" s="15">
        <v>0</v>
      </c>
      <c r="L60" s="15">
        <f>M60+N60</f>
        <v>1000</v>
      </c>
      <c r="M60" s="15">
        <v>1000</v>
      </c>
      <c r="N60" s="15">
        <v>0</v>
      </c>
      <c r="O60" s="15">
        <v>0</v>
      </c>
      <c r="P60" s="15">
        <f>Q60+R60</f>
        <v>-1000</v>
      </c>
      <c r="Q60" s="15">
        <f t="shared" si="25"/>
        <v>-1000</v>
      </c>
      <c r="R60" s="15">
        <f t="shared" si="25"/>
        <v>0</v>
      </c>
      <c r="S60" s="15">
        <f t="shared" si="25"/>
        <v>0</v>
      </c>
    </row>
    <row r="61" spans="1:19" ht="26.4" customHeight="1" x14ac:dyDescent="0.3">
      <c r="A61" s="14">
        <v>5000</v>
      </c>
      <c r="B61" s="12" t="s">
        <v>82</v>
      </c>
      <c r="C61" s="29">
        <f t="shared" si="23"/>
        <v>120300</v>
      </c>
      <c r="D61" s="29">
        <f>D62</f>
        <v>120300</v>
      </c>
      <c r="E61" s="29">
        <f>E62</f>
        <v>0</v>
      </c>
      <c r="F61" s="29">
        <f t="shared" ref="F61:O62" si="40">F62</f>
        <v>0</v>
      </c>
      <c r="G61" s="29">
        <f t="shared" si="40"/>
        <v>6989</v>
      </c>
      <c r="H61" s="29">
        <f t="shared" si="40"/>
        <v>6989</v>
      </c>
      <c r="I61" s="29">
        <f t="shared" si="40"/>
        <v>6989</v>
      </c>
      <c r="J61" s="29">
        <f t="shared" si="40"/>
        <v>0</v>
      </c>
      <c r="K61" s="29">
        <f t="shared" si="40"/>
        <v>0</v>
      </c>
      <c r="L61" s="29">
        <f t="shared" si="40"/>
        <v>0</v>
      </c>
      <c r="M61" s="29">
        <f t="shared" si="40"/>
        <v>0</v>
      </c>
      <c r="N61" s="29">
        <f t="shared" si="40"/>
        <v>0</v>
      </c>
      <c r="O61" s="29">
        <f t="shared" si="40"/>
        <v>0</v>
      </c>
      <c r="P61" s="29">
        <f>P62</f>
        <v>6989</v>
      </c>
      <c r="Q61" s="29">
        <f t="shared" si="25"/>
        <v>6989</v>
      </c>
      <c r="R61" s="29">
        <f t="shared" si="25"/>
        <v>0</v>
      </c>
      <c r="S61" s="29">
        <f t="shared" si="25"/>
        <v>0</v>
      </c>
    </row>
    <row r="62" spans="1:19" ht="55.8" customHeight="1" x14ac:dyDescent="0.3">
      <c r="A62" s="27">
        <v>5060</v>
      </c>
      <c r="B62" s="28" t="s">
        <v>83</v>
      </c>
      <c r="C62" s="15">
        <f t="shared" si="23"/>
        <v>120300</v>
      </c>
      <c r="D62" s="15">
        <f>D63</f>
        <v>120300</v>
      </c>
      <c r="E62" s="15">
        <f>E63</f>
        <v>0</v>
      </c>
      <c r="F62" s="15">
        <f t="shared" si="40"/>
        <v>0</v>
      </c>
      <c r="G62" s="15">
        <f>G63</f>
        <v>6989</v>
      </c>
      <c r="H62" s="15">
        <f t="shared" si="40"/>
        <v>6989</v>
      </c>
      <c r="I62" s="15">
        <f t="shared" si="40"/>
        <v>6989</v>
      </c>
      <c r="J62" s="15">
        <f t="shared" si="40"/>
        <v>0</v>
      </c>
      <c r="K62" s="15">
        <f t="shared" si="40"/>
        <v>0</v>
      </c>
      <c r="L62" s="15">
        <f t="shared" si="40"/>
        <v>0</v>
      </c>
      <c r="M62" s="15">
        <f t="shared" si="40"/>
        <v>0</v>
      </c>
      <c r="N62" s="15">
        <f t="shared" si="40"/>
        <v>0</v>
      </c>
      <c r="O62" s="15">
        <f t="shared" si="40"/>
        <v>0</v>
      </c>
      <c r="P62" s="15">
        <f>P63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121.8" customHeight="1" x14ac:dyDescent="0.3">
      <c r="A63" s="27" t="s">
        <v>107</v>
      </c>
      <c r="B63" s="28" t="s">
        <v>84</v>
      </c>
      <c r="C63" s="15">
        <f t="shared" si="23"/>
        <v>120300</v>
      </c>
      <c r="D63" s="15">
        <v>120300</v>
      </c>
      <c r="E63" s="15">
        <v>0</v>
      </c>
      <c r="F63" s="15">
        <v>0</v>
      </c>
      <c r="G63" s="15">
        <v>6989</v>
      </c>
      <c r="H63" s="15">
        <f>I63+J63</f>
        <v>6989</v>
      </c>
      <c r="I63" s="15">
        <v>6989</v>
      </c>
      <c r="J63" s="15">
        <v>0</v>
      </c>
      <c r="K63" s="15">
        <v>0</v>
      </c>
      <c r="L63" s="15">
        <f>M63+N63</f>
        <v>0</v>
      </c>
      <c r="M63" s="15">
        <v>0</v>
      </c>
      <c r="N63" s="15">
        <v>0</v>
      </c>
      <c r="O63" s="15">
        <v>0</v>
      </c>
      <c r="P63" s="15">
        <f>Q63+R63</f>
        <v>6989</v>
      </c>
      <c r="Q63" s="15">
        <f t="shared" si="25"/>
        <v>6989</v>
      </c>
      <c r="R63" s="15">
        <f t="shared" si="25"/>
        <v>0</v>
      </c>
      <c r="S63" s="15">
        <f t="shared" si="25"/>
        <v>0</v>
      </c>
    </row>
    <row r="64" spans="1:19" ht="39" customHeight="1" x14ac:dyDescent="0.3">
      <c r="A64" s="14">
        <v>6000</v>
      </c>
      <c r="B64" s="12" t="s">
        <v>85</v>
      </c>
      <c r="C64" s="29">
        <f t="shared" si="23"/>
        <v>27413875</v>
      </c>
      <c r="D64" s="29">
        <f>D65+D67+D68</f>
        <v>18945000</v>
      </c>
      <c r="E64" s="29">
        <f>E65+E67+E68</f>
        <v>8468875</v>
      </c>
      <c r="F64" s="29">
        <f t="shared" ref="F64:O64" si="41">F65+F67+F68</f>
        <v>8462300</v>
      </c>
      <c r="G64" s="29">
        <f t="shared" si="41"/>
        <v>1193733</v>
      </c>
      <c r="H64" s="29">
        <f t="shared" si="41"/>
        <v>1193337.33</v>
      </c>
      <c r="I64" s="29">
        <f t="shared" si="41"/>
        <v>1193337.33</v>
      </c>
      <c r="J64" s="29">
        <f t="shared" si="41"/>
        <v>0</v>
      </c>
      <c r="K64" s="29">
        <f t="shared" si="41"/>
        <v>0</v>
      </c>
      <c r="L64" s="29">
        <f t="shared" si="41"/>
        <v>1604410.4</v>
      </c>
      <c r="M64" s="29">
        <f t="shared" si="41"/>
        <v>1604410.4</v>
      </c>
      <c r="N64" s="29">
        <f t="shared" si="41"/>
        <v>0</v>
      </c>
      <c r="O64" s="29">
        <f t="shared" si="41"/>
        <v>0</v>
      </c>
      <c r="P64" s="29">
        <f>P65+P66+P68</f>
        <v>-411073.06999999983</v>
      </c>
      <c r="Q64" s="29">
        <f t="shared" si="25"/>
        <v>-411073.06999999983</v>
      </c>
      <c r="R64" s="29">
        <f t="shared" si="25"/>
        <v>0</v>
      </c>
      <c r="S64" s="29">
        <f t="shared" si="25"/>
        <v>0</v>
      </c>
    </row>
    <row r="65" spans="1:20" ht="46.2" customHeight="1" x14ac:dyDescent="0.3">
      <c r="A65" s="14" t="s">
        <v>108</v>
      </c>
      <c r="B65" s="12" t="s">
        <v>86</v>
      </c>
      <c r="C65" s="29">
        <f t="shared" si="23"/>
        <v>27286037</v>
      </c>
      <c r="D65" s="29">
        <v>18817162</v>
      </c>
      <c r="E65" s="29">
        <v>8468875</v>
      </c>
      <c r="F65" s="29">
        <v>8462300</v>
      </c>
      <c r="G65" s="29">
        <v>1193733</v>
      </c>
      <c r="H65" s="29">
        <f>I65+J65</f>
        <v>1193337.33</v>
      </c>
      <c r="I65" s="29">
        <v>1193337.33</v>
      </c>
      <c r="J65" s="29">
        <v>0</v>
      </c>
      <c r="K65" s="29">
        <v>0</v>
      </c>
      <c r="L65" s="29">
        <f>M65+N65</f>
        <v>1604410.4</v>
      </c>
      <c r="M65" s="29">
        <v>1604410.4</v>
      </c>
      <c r="N65" s="29">
        <v>0</v>
      </c>
      <c r="O65" s="29">
        <v>0</v>
      </c>
      <c r="P65" s="29">
        <f>Q65+R65</f>
        <v>-411073.06999999983</v>
      </c>
      <c r="Q65" s="29">
        <f t="shared" si="25"/>
        <v>-411073.06999999983</v>
      </c>
      <c r="R65" s="29">
        <f t="shared" si="25"/>
        <v>0</v>
      </c>
      <c r="S65" s="29">
        <f t="shared" si="25"/>
        <v>0</v>
      </c>
    </row>
    <row r="66" spans="1:20" ht="43.8" customHeight="1" x14ac:dyDescent="0.3">
      <c r="A66" s="14">
        <v>6080</v>
      </c>
      <c r="B66" s="12" t="s">
        <v>87</v>
      </c>
      <c r="C66" s="29">
        <f t="shared" si="23"/>
        <v>119238</v>
      </c>
      <c r="D66" s="29">
        <f>D67</f>
        <v>119238</v>
      </c>
      <c r="E66" s="29">
        <f>E67</f>
        <v>0</v>
      </c>
      <c r="F66" s="29">
        <f t="shared" ref="F66:O66" si="42">F67</f>
        <v>0</v>
      </c>
      <c r="G66" s="29">
        <f t="shared" si="42"/>
        <v>0</v>
      </c>
      <c r="H66" s="29">
        <f t="shared" si="42"/>
        <v>0</v>
      </c>
      <c r="I66" s="29">
        <f t="shared" si="42"/>
        <v>0</v>
      </c>
      <c r="J66" s="29">
        <f t="shared" si="42"/>
        <v>0</v>
      </c>
      <c r="K66" s="29">
        <f t="shared" si="42"/>
        <v>0</v>
      </c>
      <c r="L66" s="29">
        <f t="shared" si="42"/>
        <v>0</v>
      </c>
      <c r="M66" s="29">
        <f t="shared" si="42"/>
        <v>0</v>
      </c>
      <c r="N66" s="29">
        <f t="shared" si="42"/>
        <v>0</v>
      </c>
      <c r="O66" s="29">
        <f t="shared" si="42"/>
        <v>0</v>
      </c>
      <c r="P66" s="29">
        <f>P67</f>
        <v>0</v>
      </c>
      <c r="Q66" s="29">
        <f t="shared" si="25"/>
        <v>0</v>
      </c>
      <c r="R66" s="29">
        <f t="shared" si="25"/>
        <v>0</v>
      </c>
      <c r="S66" s="29">
        <f t="shared" si="25"/>
        <v>0</v>
      </c>
    </row>
    <row r="67" spans="1:20" ht="60.6" customHeight="1" x14ac:dyDescent="0.3">
      <c r="A67" s="27" t="s">
        <v>109</v>
      </c>
      <c r="B67" s="28" t="s">
        <v>88</v>
      </c>
      <c r="C67" s="15">
        <f t="shared" si="23"/>
        <v>119238</v>
      </c>
      <c r="D67" s="15">
        <v>119238</v>
      </c>
      <c r="E67" s="15">
        <v>0</v>
      </c>
      <c r="F67" s="15">
        <v>0</v>
      </c>
      <c r="G67" s="15">
        <v>0</v>
      </c>
      <c r="H67" s="15">
        <f>I67+J67</f>
        <v>0</v>
      </c>
      <c r="I67" s="15">
        <v>0</v>
      </c>
      <c r="J67" s="15">
        <v>0</v>
      </c>
      <c r="K67" s="15">
        <v>0</v>
      </c>
      <c r="L67" s="15">
        <f>M67+N67</f>
        <v>0</v>
      </c>
      <c r="M67" s="15">
        <v>0</v>
      </c>
      <c r="N67" s="15">
        <v>0</v>
      </c>
      <c r="O67" s="15">
        <v>0</v>
      </c>
      <c r="P67" s="15">
        <f>Q67+R67</f>
        <v>0</v>
      </c>
      <c r="Q67" s="15">
        <f t="shared" si="25"/>
        <v>0</v>
      </c>
      <c r="R67" s="15">
        <f t="shared" si="25"/>
        <v>0</v>
      </c>
      <c r="S67" s="15">
        <f t="shared" si="25"/>
        <v>0</v>
      </c>
    </row>
    <row r="68" spans="1:20" ht="59.4" customHeight="1" x14ac:dyDescent="0.3">
      <c r="A68" s="14" t="s">
        <v>110</v>
      </c>
      <c r="B68" s="12" t="s">
        <v>89</v>
      </c>
      <c r="C68" s="29">
        <f t="shared" si="23"/>
        <v>8600</v>
      </c>
      <c r="D68" s="29">
        <v>8600</v>
      </c>
      <c r="E68" s="29">
        <v>0</v>
      </c>
      <c r="F68" s="29">
        <v>0</v>
      </c>
      <c r="G68" s="29">
        <v>0</v>
      </c>
      <c r="H68" s="29">
        <f>I68+J68</f>
        <v>0</v>
      </c>
      <c r="I68" s="29">
        <v>0</v>
      </c>
      <c r="J68" s="29">
        <v>0</v>
      </c>
      <c r="K68" s="29">
        <v>0</v>
      </c>
      <c r="L68" s="29">
        <f>M68+N68</f>
        <v>0</v>
      </c>
      <c r="M68" s="29">
        <v>0</v>
      </c>
      <c r="N68" s="29">
        <v>0</v>
      </c>
      <c r="O68" s="29">
        <v>0</v>
      </c>
      <c r="P68" s="29">
        <f>Q68+R68</f>
        <v>0</v>
      </c>
      <c r="Q68" s="29">
        <f t="shared" si="25"/>
        <v>0</v>
      </c>
      <c r="R68" s="29">
        <f t="shared" si="25"/>
        <v>0</v>
      </c>
      <c r="S68" s="29">
        <f t="shared" si="25"/>
        <v>0</v>
      </c>
    </row>
    <row r="69" spans="1:20" ht="25.2" customHeight="1" x14ac:dyDescent="0.3">
      <c r="A69" s="14">
        <v>7000</v>
      </c>
      <c r="B69" s="12" t="s">
        <v>90</v>
      </c>
      <c r="C69" s="29">
        <f t="shared" si="23"/>
        <v>1262360</v>
      </c>
      <c r="D69" s="29">
        <f>D70</f>
        <v>1262360</v>
      </c>
      <c r="E69" s="29">
        <f>E70</f>
        <v>0</v>
      </c>
      <c r="F69" s="29">
        <f t="shared" ref="F69:O69" si="43">F70</f>
        <v>0</v>
      </c>
      <c r="G69" s="29">
        <f t="shared" si="43"/>
        <v>125827</v>
      </c>
      <c r="H69" s="29">
        <f t="shared" si="43"/>
        <v>55737</v>
      </c>
      <c r="I69" s="29">
        <f t="shared" si="43"/>
        <v>55737</v>
      </c>
      <c r="J69" s="29">
        <f t="shared" si="43"/>
        <v>0</v>
      </c>
      <c r="K69" s="29">
        <f t="shared" si="43"/>
        <v>0</v>
      </c>
      <c r="L69" s="29">
        <f t="shared" si="43"/>
        <v>42705</v>
      </c>
      <c r="M69" s="29">
        <f t="shared" si="43"/>
        <v>42705</v>
      </c>
      <c r="N69" s="29">
        <f t="shared" si="43"/>
        <v>0</v>
      </c>
      <c r="O69" s="29">
        <f t="shared" si="43"/>
        <v>0</v>
      </c>
      <c r="P69" s="29">
        <f>P70</f>
        <v>13032</v>
      </c>
      <c r="Q69" s="29">
        <f t="shared" si="25"/>
        <v>13032</v>
      </c>
      <c r="R69" s="29">
        <f t="shared" si="25"/>
        <v>0</v>
      </c>
      <c r="S69" s="29">
        <f t="shared" si="25"/>
        <v>0</v>
      </c>
    </row>
    <row r="70" spans="1:20" ht="45" customHeight="1" x14ac:dyDescent="0.3">
      <c r="A70" s="27">
        <v>7500</v>
      </c>
      <c r="B70" s="28" t="s">
        <v>91</v>
      </c>
      <c r="C70" s="15">
        <f t="shared" si="23"/>
        <v>1262360</v>
      </c>
      <c r="D70" s="15">
        <f>D71+D72</f>
        <v>1262360</v>
      </c>
      <c r="E70" s="15">
        <f>E71+E72</f>
        <v>0</v>
      </c>
      <c r="F70" s="15">
        <f t="shared" ref="F70:O70" si="44">F71+F72</f>
        <v>0</v>
      </c>
      <c r="G70" s="15">
        <f t="shared" si="44"/>
        <v>125827</v>
      </c>
      <c r="H70" s="15">
        <f t="shared" si="44"/>
        <v>55737</v>
      </c>
      <c r="I70" s="15">
        <f t="shared" si="44"/>
        <v>55737</v>
      </c>
      <c r="J70" s="15">
        <f t="shared" si="44"/>
        <v>0</v>
      </c>
      <c r="K70" s="15">
        <f t="shared" si="44"/>
        <v>0</v>
      </c>
      <c r="L70" s="15">
        <f t="shared" si="44"/>
        <v>42705</v>
      </c>
      <c r="M70" s="15">
        <f t="shared" si="44"/>
        <v>42705</v>
      </c>
      <c r="N70" s="15">
        <f t="shared" si="44"/>
        <v>0</v>
      </c>
      <c r="O70" s="15">
        <f t="shared" si="44"/>
        <v>0</v>
      </c>
      <c r="P70" s="15">
        <f>P71+P72</f>
        <v>13032</v>
      </c>
      <c r="Q70" s="15">
        <f t="shared" si="25"/>
        <v>13032</v>
      </c>
      <c r="R70" s="15">
        <f t="shared" si="25"/>
        <v>0</v>
      </c>
      <c r="S70" s="15">
        <f t="shared" si="25"/>
        <v>0</v>
      </c>
    </row>
    <row r="71" spans="1:20" ht="54.6" customHeight="1" x14ac:dyDescent="0.3">
      <c r="A71" s="27" t="s">
        <v>111</v>
      </c>
      <c r="B71" s="28" t="s">
        <v>92</v>
      </c>
      <c r="C71" s="15">
        <f t="shared" si="23"/>
        <v>1069400</v>
      </c>
      <c r="D71" s="15">
        <v>1069400</v>
      </c>
      <c r="E71" s="15">
        <v>0</v>
      </c>
      <c r="F71" s="15">
        <v>0</v>
      </c>
      <c r="G71" s="15">
        <v>45467</v>
      </c>
      <c r="H71" s="15">
        <f>I71+J71</f>
        <v>45467</v>
      </c>
      <c r="I71" s="15">
        <v>45467</v>
      </c>
      <c r="J71" s="15">
        <v>0</v>
      </c>
      <c r="K71" s="15">
        <v>0</v>
      </c>
      <c r="L71" s="15">
        <f>M71+N71</f>
        <v>37480</v>
      </c>
      <c r="M71" s="15">
        <v>37480</v>
      </c>
      <c r="N71" s="15">
        <v>0</v>
      </c>
      <c r="O71" s="15">
        <v>0</v>
      </c>
      <c r="P71" s="15">
        <f>Q71+R71</f>
        <v>7987</v>
      </c>
      <c r="Q71" s="15">
        <f t="shared" si="25"/>
        <v>7987</v>
      </c>
      <c r="R71" s="15">
        <f t="shared" si="25"/>
        <v>0</v>
      </c>
      <c r="S71" s="15">
        <f t="shared" si="25"/>
        <v>0</v>
      </c>
    </row>
    <row r="72" spans="1:20" ht="48.6" customHeight="1" x14ac:dyDescent="0.3">
      <c r="A72" s="27" t="s">
        <v>112</v>
      </c>
      <c r="B72" s="28" t="s">
        <v>92</v>
      </c>
      <c r="C72" s="15">
        <f t="shared" si="23"/>
        <v>192960</v>
      </c>
      <c r="D72" s="15">
        <v>192960</v>
      </c>
      <c r="E72" s="15">
        <v>0</v>
      </c>
      <c r="F72" s="15">
        <v>0</v>
      </c>
      <c r="G72" s="15">
        <v>80360</v>
      </c>
      <c r="H72" s="15">
        <f>I72+J72</f>
        <v>10270</v>
      </c>
      <c r="I72" s="15">
        <v>10270</v>
      </c>
      <c r="J72" s="15">
        <v>0</v>
      </c>
      <c r="K72" s="15">
        <v>0</v>
      </c>
      <c r="L72" s="15">
        <f>M72+N72</f>
        <v>5225</v>
      </c>
      <c r="M72" s="15">
        <v>5225</v>
      </c>
      <c r="N72" s="15">
        <v>0</v>
      </c>
      <c r="O72" s="15">
        <v>0</v>
      </c>
      <c r="P72" s="15">
        <f>Q72+R72</f>
        <v>5045</v>
      </c>
      <c r="Q72" s="15">
        <f t="shared" si="25"/>
        <v>5045</v>
      </c>
      <c r="R72" s="15">
        <f t="shared" si="25"/>
        <v>0</v>
      </c>
      <c r="S72" s="15">
        <f t="shared" si="25"/>
        <v>0</v>
      </c>
    </row>
    <row r="73" spans="1:20" ht="26.4" customHeight="1" x14ac:dyDescent="0.3">
      <c r="A73" s="14">
        <v>8000</v>
      </c>
      <c r="B73" s="12" t="s">
        <v>93</v>
      </c>
      <c r="C73" s="29">
        <f t="shared" si="23"/>
        <v>475500</v>
      </c>
      <c r="D73" s="29">
        <f>D74+D76</f>
        <v>475500</v>
      </c>
      <c r="E73" s="29">
        <f>E74+E76</f>
        <v>0</v>
      </c>
      <c r="F73" s="29">
        <f t="shared" ref="F73:O73" si="45">F74+F76</f>
        <v>0</v>
      </c>
      <c r="G73" s="29">
        <f t="shared" si="45"/>
        <v>23500</v>
      </c>
      <c r="H73" s="29">
        <f t="shared" si="45"/>
        <v>21423.03</v>
      </c>
      <c r="I73" s="29">
        <f t="shared" si="45"/>
        <v>21423.03</v>
      </c>
      <c r="J73" s="29">
        <f t="shared" si="45"/>
        <v>0</v>
      </c>
      <c r="K73" s="29">
        <f t="shared" si="45"/>
        <v>0</v>
      </c>
      <c r="L73" s="29">
        <f t="shared" si="45"/>
        <v>0</v>
      </c>
      <c r="M73" s="29">
        <f t="shared" si="45"/>
        <v>0</v>
      </c>
      <c r="N73" s="29">
        <f t="shared" si="45"/>
        <v>0</v>
      </c>
      <c r="O73" s="29">
        <f t="shared" si="45"/>
        <v>0</v>
      </c>
      <c r="P73" s="29">
        <f>P74+P76</f>
        <v>21423.03</v>
      </c>
      <c r="Q73" s="29">
        <f t="shared" si="25"/>
        <v>21423.03</v>
      </c>
      <c r="R73" s="29">
        <f t="shared" si="25"/>
        <v>0</v>
      </c>
      <c r="S73" s="29">
        <f t="shared" si="25"/>
        <v>0</v>
      </c>
    </row>
    <row r="74" spans="1:20" ht="49.2" customHeight="1" x14ac:dyDescent="0.3">
      <c r="A74" s="27">
        <v>8100</v>
      </c>
      <c r="B74" s="28" t="s">
        <v>94</v>
      </c>
      <c r="C74" s="15">
        <f t="shared" si="23"/>
        <v>275500</v>
      </c>
      <c r="D74" s="15">
        <f>D75</f>
        <v>275500</v>
      </c>
      <c r="E74" s="15">
        <f>E75</f>
        <v>0</v>
      </c>
      <c r="F74" s="15">
        <f t="shared" ref="F74:O74" si="46">F75</f>
        <v>0</v>
      </c>
      <c r="G74" s="15">
        <f t="shared" si="46"/>
        <v>23500</v>
      </c>
      <c r="H74" s="15">
        <f t="shared" si="46"/>
        <v>21423.03</v>
      </c>
      <c r="I74" s="15">
        <f t="shared" si="46"/>
        <v>21423.03</v>
      </c>
      <c r="J74" s="15">
        <f t="shared" si="46"/>
        <v>0</v>
      </c>
      <c r="K74" s="15">
        <f t="shared" si="46"/>
        <v>0</v>
      </c>
      <c r="L74" s="15">
        <f t="shared" si="46"/>
        <v>0</v>
      </c>
      <c r="M74" s="15">
        <f t="shared" si="46"/>
        <v>0</v>
      </c>
      <c r="N74" s="15">
        <f t="shared" si="46"/>
        <v>0</v>
      </c>
      <c r="O74" s="15">
        <f t="shared" si="46"/>
        <v>0</v>
      </c>
      <c r="P74" s="15">
        <f>P75</f>
        <v>21423.03</v>
      </c>
      <c r="Q74" s="15">
        <f t="shared" si="25"/>
        <v>21423.03</v>
      </c>
      <c r="R74" s="15">
        <f t="shared" si="25"/>
        <v>0</v>
      </c>
      <c r="S74" s="15">
        <f t="shared" si="25"/>
        <v>0</v>
      </c>
    </row>
    <row r="75" spans="1:20" ht="81.599999999999994" customHeight="1" x14ac:dyDescent="0.3">
      <c r="A75" s="27" t="s">
        <v>113</v>
      </c>
      <c r="B75" s="28" t="s">
        <v>95</v>
      </c>
      <c r="C75" s="15">
        <f t="shared" si="23"/>
        <v>275500</v>
      </c>
      <c r="D75" s="15">
        <v>275500</v>
      </c>
      <c r="E75" s="15">
        <v>0</v>
      </c>
      <c r="F75" s="15">
        <v>0</v>
      </c>
      <c r="G75" s="15">
        <v>23500</v>
      </c>
      <c r="H75" s="15">
        <f>I75+J75</f>
        <v>21423.03</v>
      </c>
      <c r="I75" s="15">
        <v>21423.03</v>
      </c>
      <c r="J75" s="15">
        <v>0</v>
      </c>
      <c r="K75" s="15">
        <v>0</v>
      </c>
      <c r="L75" s="15">
        <f>M75+N75</f>
        <v>0</v>
      </c>
      <c r="M75" s="15">
        <v>0</v>
      </c>
      <c r="N75" s="15">
        <v>0</v>
      </c>
      <c r="O75" s="15">
        <v>0</v>
      </c>
      <c r="P75" s="15">
        <f>Q75+R75</f>
        <v>21423.03</v>
      </c>
      <c r="Q75" s="15">
        <f t="shared" si="25"/>
        <v>21423.03</v>
      </c>
      <c r="R75" s="15">
        <f t="shared" si="25"/>
        <v>0</v>
      </c>
      <c r="S75" s="15">
        <f t="shared" si="25"/>
        <v>0</v>
      </c>
    </row>
    <row r="76" spans="1:20" ht="27.6" customHeight="1" x14ac:dyDescent="0.3">
      <c r="A76" s="14">
        <v>8700</v>
      </c>
      <c r="B76" s="12" t="s">
        <v>96</v>
      </c>
      <c r="C76" s="29">
        <f t="shared" si="23"/>
        <v>200000</v>
      </c>
      <c r="D76" s="29">
        <f>D77</f>
        <v>200000</v>
      </c>
      <c r="E76" s="29">
        <f>E77</f>
        <v>0</v>
      </c>
      <c r="F76" s="29">
        <f t="shared" ref="F76:O76" si="47">F77</f>
        <v>0</v>
      </c>
      <c r="G76" s="29">
        <f t="shared" si="47"/>
        <v>0</v>
      </c>
      <c r="H76" s="29">
        <f t="shared" si="47"/>
        <v>0</v>
      </c>
      <c r="I76" s="29">
        <f t="shared" si="47"/>
        <v>0</v>
      </c>
      <c r="J76" s="29">
        <f t="shared" si="47"/>
        <v>0</v>
      </c>
      <c r="K76" s="29">
        <f t="shared" si="47"/>
        <v>0</v>
      </c>
      <c r="L76" s="29">
        <f t="shared" si="47"/>
        <v>0</v>
      </c>
      <c r="M76" s="29">
        <f t="shared" si="47"/>
        <v>0</v>
      </c>
      <c r="N76" s="29">
        <f t="shared" si="47"/>
        <v>0</v>
      </c>
      <c r="O76" s="29">
        <f t="shared" si="47"/>
        <v>0</v>
      </c>
      <c r="P76" s="29">
        <f>P77</f>
        <v>0</v>
      </c>
      <c r="Q76" s="29">
        <f t="shared" si="25"/>
        <v>0</v>
      </c>
      <c r="R76" s="29">
        <f t="shared" si="25"/>
        <v>0</v>
      </c>
      <c r="S76" s="29">
        <f t="shared" si="25"/>
        <v>0</v>
      </c>
    </row>
    <row r="77" spans="1:20" ht="43.2" customHeight="1" x14ac:dyDescent="0.3">
      <c r="A77" s="27" t="s">
        <v>114</v>
      </c>
      <c r="B77" s="28" t="s">
        <v>97</v>
      </c>
      <c r="C77" s="15">
        <f t="shared" si="23"/>
        <v>200000</v>
      </c>
      <c r="D77" s="15">
        <v>200000</v>
      </c>
      <c r="E77" s="15">
        <v>0</v>
      </c>
      <c r="F77" s="15">
        <v>0</v>
      </c>
      <c r="G77" s="15">
        <v>0</v>
      </c>
      <c r="H77" s="15">
        <f>I77+J77</f>
        <v>0</v>
      </c>
      <c r="I77" s="15">
        <v>0</v>
      </c>
      <c r="J77" s="15">
        <v>0</v>
      </c>
      <c r="K77" s="15">
        <v>0</v>
      </c>
      <c r="L77" s="15">
        <f>M77+N77</f>
        <v>0</v>
      </c>
      <c r="M77" s="15">
        <v>0</v>
      </c>
      <c r="N77" s="15">
        <v>0</v>
      </c>
      <c r="O77" s="15">
        <v>0</v>
      </c>
      <c r="P77" s="15">
        <f>Q77+R77</f>
        <v>0</v>
      </c>
      <c r="Q77" s="15">
        <f t="shared" si="25"/>
        <v>0</v>
      </c>
      <c r="R77" s="15">
        <f t="shared" si="25"/>
        <v>0</v>
      </c>
      <c r="S77" s="15">
        <f t="shared" si="25"/>
        <v>0</v>
      </c>
    </row>
    <row r="78" spans="1:20" ht="31.2" customHeight="1" x14ac:dyDescent="0.3">
      <c r="A78" s="105" t="s">
        <v>122</v>
      </c>
      <c r="B78" s="106"/>
      <c r="C78" s="25">
        <f t="shared" si="23"/>
        <v>152144654.90000001</v>
      </c>
      <c r="D78" s="26">
        <f>D43+D45+D58+D61+D64+D69+D73</f>
        <v>141687280</v>
      </c>
      <c r="E78" s="26">
        <f>E43+E45+E58+E61+E64+E69+E73</f>
        <v>10457374.9</v>
      </c>
      <c r="F78" s="26">
        <f t="shared" ref="F78:G78" si="48">F43+F45+F58+F61+F64+F69+F73</f>
        <v>9427300</v>
      </c>
      <c r="G78" s="26">
        <f t="shared" si="48"/>
        <v>23752091</v>
      </c>
      <c r="H78" s="26">
        <f>H43+H45+H58+H61+H64+H69+H73</f>
        <v>23764654.060000002</v>
      </c>
      <c r="I78" s="26">
        <f t="shared" ref="I78:O78" si="49">I43+I45+I58+I61+I64+I69+I73</f>
        <v>23506300.93</v>
      </c>
      <c r="J78" s="26">
        <f t="shared" si="49"/>
        <v>258353.13</v>
      </c>
      <c r="K78" s="26">
        <f t="shared" si="49"/>
        <v>0</v>
      </c>
      <c r="L78" s="26">
        <f t="shared" si="49"/>
        <v>18082198.68</v>
      </c>
      <c r="M78" s="26">
        <f t="shared" si="49"/>
        <v>17782862.829999998</v>
      </c>
      <c r="N78" s="26">
        <f t="shared" si="49"/>
        <v>299335.84999999998</v>
      </c>
      <c r="O78" s="26">
        <f t="shared" si="49"/>
        <v>0</v>
      </c>
      <c r="P78" s="26">
        <f>P43+P45+P58+P61+P64+P69+P73</f>
        <v>5682455.3800000018</v>
      </c>
      <c r="Q78" s="26">
        <f t="shared" si="25"/>
        <v>5723438.1000000015</v>
      </c>
      <c r="R78" s="26">
        <f t="shared" si="25"/>
        <v>-40982.719999999972</v>
      </c>
      <c r="S78" s="26">
        <f t="shared" si="25"/>
        <v>0</v>
      </c>
    </row>
    <row r="79" spans="1:20" s="38" customFormat="1" ht="42" hidden="1" customHeight="1" x14ac:dyDescent="0.3">
      <c r="A79" s="37">
        <v>401200</v>
      </c>
      <c r="B79" s="37"/>
      <c r="C79" s="40" t="s">
        <v>129</v>
      </c>
      <c r="D79" s="41">
        <f t="shared" si="23"/>
        <v>0</v>
      </c>
      <c r="E79" s="42"/>
      <c r="F79" s="42"/>
      <c r="G79" s="42"/>
      <c r="H79" s="42"/>
      <c r="I79" s="41">
        <f t="shared" ref="I79" si="50">J79+K79</f>
        <v>0</v>
      </c>
      <c r="J79" s="42">
        <v>0</v>
      </c>
      <c r="K79" s="42">
        <v>0</v>
      </c>
      <c r="L79" s="42">
        <v>0</v>
      </c>
      <c r="M79" s="41"/>
      <c r="N79" s="42"/>
      <c r="O79" s="42"/>
      <c r="P79" s="42"/>
      <c r="Q79" s="42">
        <v>0</v>
      </c>
      <c r="R79" s="42">
        <f t="shared" ref="R79:T79" si="51">J79-N79</f>
        <v>0</v>
      </c>
      <c r="S79" s="42">
        <f t="shared" si="51"/>
        <v>0</v>
      </c>
      <c r="T79" s="42">
        <f t="shared" si="51"/>
        <v>0</v>
      </c>
    </row>
    <row r="80" spans="1:20" s="38" customFormat="1" ht="55.2" hidden="1" customHeight="1" x14ac:dyDescent="0.3">
      <c r="A80" s="37"/>
      <c r="B80" s="37"/>
      <c r="C80" s="46" t="s">
        <v>130</v>
      </c>
      <c r="D80" s="41"/>
      <c r="E80" s="42"/>
      <c r="F80" s="42"/>
      <c r="G80" s="42"/>
      <c r="H80" s="42"/>
      <c r="I80" s="41"/>
      <c r="J80" s="42"/>
      <c r="K80" s="42"/>
      <c r="L80" s="42"/>
      <c r="M80" s="41"/>
      <c r="N80" s="42"/>
      <c r="O80" s="42"/>
      <c r="P80" s="42"/>
      <c r="Q80" s="42"/>
      <c r="R80" s="42"/>
      <c r="S80" s="42"/>
      <c r="T80" s="42"/>
    </row>
    <row r="81" spans="1:20" s="38" customFormat="1" ht="43.2" hidden="1" customHeight="1" x14ac:dyDescent="0.3">
      <c r="A81" s="37"/>
      <c r="B81" s="37"/>
      <c r="C81" s="40" t="s">
        <v>131</v>
      </c>
      <c r="D81" s="41">
        <f>D82-D83</f>
        <v>0</v>
      </c>
      <c r="E81" s="41">
        <f>E82-E83+E84</f>
        <v>0</v>
      </c>
      <c r="F81" s="41">
        <f>F82-F83+F84</f>
        <v>0</v>
      </c>
      <c r="G81" s="41">
        <f>G82-G83+G84</f>
        <v>0</v>
      </c>
      <c r="H81" s="41">
        <f>H82-H83+H84</f>
        <v>0</v>
      </c>
      <c r="I81" s="41">
        <f>J81+K81</f>
        <v>0</v>
      </c>
      <c r="J81" s="41">
        <f>J82-J83</f>
        <v>0</v>
      </c>
      <c r="K81" s="41">
        <f>K82-K83</f>
        <v>0</v>
      </c>
      <c r="L81" s="41">
        <f>L82-L83</f>
        <v>0</v>
      </c>
      <c r="M81" s="41">
        <f>N81+O81</f>
        <v>0</v>
      </c>
      <c r="N81" s="41">
        <f>N82-N83</f>
        <v>0</v>
      </c>
      <c r="O81" s="41">
        <f>O82-O83</f>
        <v>0</v>
      </c>
      <c r="P81" s="41">
        <f>P82-P83</f>
        <v>0</v>
      </c>
      <c r="Q81" s="42">
        <f t="shared" ref="Q81:T83" si="52">I81-M81</f>
        <v>0</v>
      </c>
      <c r="R81" s="42">
        <f t="shared" si="52"/>
        <v>0</v>
      </c>
      <c r="S81" s="42">
        <f t="shared" si="52"/>
        <v>0</v>
      </c>
      <c r="T81" s="42">
        <f t="shared" si="52"/>
        <v>0</v>
      </c>
    </row>
    <row r="82" spans="1:20" s="38" customFormat="1" ht="36" hidden="1" customHeight="1" x14ac:dyDescent="0.3">
      <c r="A82" s="37">
        <v>205100</v>
      </c>
      <c r="B82" s="37"/>
      <c r="C82" s="43" t="s">
        <v>126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>
        <v>0</v>
      </c>
      <c r="K82" s="45"/>
      <c r="L82" s="45">
        <v>0</v>
      </c>
      <c r="M82" s="44">
        <f>N82+O82</f>
        <v>0</v>
      </c>
      <c r="N82" s="45"/>
      <c r="O82" s="45"/>
      <c r="P82" s="45">
        <v>0</v>
      </c>
      <c r="Q82" s="45">
        <f t="shared" si="52"/>
        <v>0</v>
      </c>
      <c r="R82" s="45">
        <f t="shared" si="52"/>
        <v>0</v>
      </c>
      <c r="S82" s="45">
        <f t="shared" si="52"/>
        <v>0</v>
      </c>
      <c r="T82" s="45">
        <f t="shared" si="52"/>
        <v>0</v>
      </c>
    </row>
    <row r="83" spans="1:20" s="39" customFormat="1" ht="39.6" hidden="1" customHeight="1" x14ac:dyDescent="0.35">
      <c r="A83" s="37">
        <v>205200</v>
      </c>
      <c r="B83" s="37"/>
      <c r="C83" s="43" t="s">
        <v>127</v>
      </c>
      <c r="D83" s="44">
        <f>E83+F83</f>
        <v>0</v>
      </c>
      <c r="E83" s="45"/>
      <c r="F83" s="45"/>
      <c r="G83" s="45"/>
      <c r="H83" s="45">
        <v>0</v>
      </c>
      <c r="I83" s="44">
        <f>J83+K83</f>
        <v>0</v>
      </c>
      <c r="J83" s="45"/>
      <c r="K83" s="45"/>
      <c r="L83" s="45"/>
      <c r="M83" s="44">
        <f>N83+O83</f>
        <v>0</v>
      </c>
      <c r="N83" s="45"/>
      <c r="O83" s="45"/>
      <c r="P83" s="45"/>
      <c r="Q83" s="45">
        <f t="shared" si="52"/>
        <v>0</v>
      </c>
      <c r="R83" s="45">
        <f t="shared" si="52"/>
        <v>0</v>
      </c>
      <c r="S83" s="45">
        <f t="shared" si="52"/>
        <v>0</v>
      </c>
      <c r="T83" s="45">
        <f t="shared" si="52"/>
        <v>0</v>
      </c>
    </row>
    <row r="84" spans="1:20" s="38" customFormat="1" ht="33.6" hidden="1" customHeight="1" x14ac:dyDescent="0.3">
      <c r="A84" s="37"/>
      <c r="B84" s="37"/>
      <c r="C84" s="40" t="s">
        <v>128</v>
      </c>
      <c r="D84" s="41">
        <f>E84+F84</f>
        <v>0</v>
      </c>
      <c r="E84" s="42">
        <v>0</v>
      </c>
      <c r="F84" s="42">
        <v>0</v>
      </c>
      <c r="G84" s="42">
        <v>0</v>
      </c>
      <c r="H84" s="42">
        <v>0</v>
      </c>
      <c r="I84" s="41">
        <f>J84+K84</f>
        <v>0</v>
      </c>
      <c r="J84" s="42"/>
      <c r="K84" s="42"/>
      <c r="L84" s="42"/>
      <c r="M84" s="41">
        <f>N84+O84</f>
        <v>0</v>
      </c>
      <c r="N84" s="42"/>
      <c r="O84" s="42"/>
      <c r="P84" s="42">
        <v>0</v>
      </c>
      <c r="Q84" s="42">
        <v>0</v>
      </c>
      <c r="R84" s="42">
        <f>J84-N84</f>
        <v>0</v>
      </c>
      <c r="S84" s="42">
        <v>0</v>
      </c>
      <c r="T84" s="42">
        <v>0</v>
      </c>
    </row>
    <row r="85" spans="1:20" s="47" customFormat="1" ht="22.8" x14ac:dyDescent="0.4">
      <c r="B85" s="48" t="s">
        <v>139</v>
      </c>
      <c r="D85" s="49"/>
      <c r="E85" s="48"/>
      <c r="F85" s="50"/>
      <c r="G85" s="50"/>
      <c r="H85" s="51"/>
      <c r="I85" s="52"/>
      <c r="J85" s="48"/>
      <c r="K85" s="51"/>
      <c r="L85" s="51"/>
    </row>
    <row r="86" spans="1:20" s="36" customFormat="1" ht="19.8" customHeight="1" x14ac:dyDescent="0.3"/>
    <row r="87" spans="1:20" s="36" customFormat="1" ht="21" customHeight="1" x14ac:dyDescent="0.3"/>
    <row r="88" spans="1:20" s="33" customFormat="1" ht="46.2" customHeight="1" x14ac:dyDescent="0.65">
      <c r="B88" s="35" t="s">
        <v>125</v>
      </c>
    </row>
    <row r="91" spans="1:20" x14ac:dyDescent="0.3">
      <c r="B91" s="61" t="s">
        <v>140</v>
      </c>
    </row>
  </sheetData>
  <mergeCells count="31"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A10:C10"/>
    <mergeCell ref="A37:B37"/>
    <mergeCell ref="A41:B41"/>
    <mergeCell ref="B42:C42"/>
    <mergeCell ref="A78:B7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0"/>
  <sheetViews>
    <sheetView zoomScale="59" zoomScaleNormal="59" workbookViewId="0">
      <pane ySplit="9" topLeftCell="A31" activePane="bottomLeft" state="frozen"/>
      <selection activeCell="A6" sqref="A6"/>
      <selection pane="bottomLeft" activeCell="F37" sqref="F37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16384" width="8.88671875" style="1"/>
  </cols>
  <sheetData>
    <row r="1" spans="1:19" ht="39.6" customHeight="1" x14ac:dyDescent="0.3">
      <c r="A1" s="16"/>
      <c r="B1" s="110" t="s">
        <v>0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</row>
    <row r="2" spans="1:19" ht="46.8" customHeight="1" x14ac:dyDescent="0.3">
      <c r="A2" s="16"/>
      <c r="B2" s="110" t="s">
        <v>132</v>
      </c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</row>
    <row r="3" spans="1:19" ht="38.4" customHeight="1" x14ac:dyDescent="0.3">
      <c r="A3" s="16"/>
      <c r="B3" s="110" t="s">
        <v>1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32" t="s">
        <v>59</v>
      </c>
    </row>
    <row r="4" spans="1:19" ht="32.4" customHeight="1" x14ac:dyDescent="0.3">
      <c r="A4" s="107" t="s">
        <v>123</v>
      </c>
      <c r="B4" s="107" t="s">
        <v>124</v>
      </c>
      <c r="C4" s="113" t="s">
        <v>134</v>
      </c>
      <c r="D4" s="108" t="s">
        <v>2</v>
      </c>
      <c r="E4" s="108"/>
      <c r="F4" s="108"/>
      <c r="G4" s="114" t="s">
        <v>135</v>
      </c>
      <c r="H4" s="109" t="s">
        <v>136</v>
      </c>
      <c r="I4" s="107" t="s">
        <v>2</v>
      </c>
      <c r="J4" s="107"/>
      <c r="K4" s="107"/>
      <c r="L4" s="109" t="s">
        <v>133</v>
      </c>
      <c r="M4" s="107" t="s">
        <v>2</v>
      </c>
      <c r="N4" s="107"/>
      <c r="O4" s="107"/>
      <c r="P4" s="109" t="s">
        <v>137</v>
      </c>
      <c r="Q4" s="107" t="s">
        <v>2</v>
      </c>
      <c r="R4" s="107"/>
      <c r="S4" s="107"/>
    </row>
    <row r="5" spans="1:19" ht="12.75" customHeight="1" x14ac:dyDescent="0.3">
      <c r="A5" s="107"/>
      <c r="B5" s="107"/>
      <c r="C5" s="113" t="s">
        <v>3</v>
      </c>
      <c r="D5" s="108" t="s">
        <v>4</v>
      </c>
      <c r="E5" s="108" t="s">
        <v>5</v>
      </c>
      <c r="F5" s="99" t="s">
        <v>6</v>
      </c>
      <c r="G5" s="114"/>
      <c r="H5" s="109" t="s">
        <v>7</v>
      </c>
      <c r="I5" s="107" t="s">
        <v>4</v>
      </c>
      <c r="J5" s="108" t="s">
        <v>5</v>
      </c>
      <c r="K5" s="99" t="s">
        <v>6</v>
      </c>
      <c r="L5" s="109" t="s">
        <v>7</v>
      </c>
      <c r="M5" s="107" t="s">
        <v>4</v>
      </c>
      <c r="N5" s="108" t="s">
        <v>5</v>
      </c>
      <c r="O5" s="99" t="s">
        <v>6</v>
      </c>
      <c r="P5" s="109" t="s">
        <v>7</v>
      </c>
      <c r="Q5" s="107" t="s">
        <v>4</v>
      </c>
      <c r="R5" s="108" t="s">
        <v>5</v>
      </c>
      <c r="S5" s="99" t="s">
        <v>6</v>
      </c>
    </row>
    <row r="6" spans="1:19" ht="12.75" customHeight="1" x14ac:dyDescent="0.3">
      <c r="A6" s="107"/>
      <c r="B6" s="107"/>
      <c r="C6" s="113"/>
      <c r="D6" s="108"/>
      <c r="E6" s="108"/>
      <c r="F6" s="99"/>
      <c r="G6" s="114"/>
      <c r="H6" s="109" t="s">
        <v>8</v>
      </c>
      <c r="I6" s="107"/>
      <c r="J6" s="108"/>
      <c r="K6" s="99"/>
      <c r="L6" s="109" t="s">
        <v>8</v>
      </c>
      <c r="M6" s="107"/>
      <c r="N6" s="108"/>
      <c r="O6" s="99"/>
      <c r="P6" s="109" t="s">
        <v>8</v>
      </c>
      <c r="Q6" s="107"/>
      <c r="R6" s="108"/>
      <c r="S6" s="99"/>
    </row>
    <row r="7" spans="1:19" ht="72.599999999999994" customHeight="1" x14ac:dyDescent="0.3">
      <c r="A7" s="107"/>
      <c r="B7" s="107"/>
      <c r="C7" s="113"/>
      <c r="D7" s="108"/>
      <c r="E7" s="108"/>
      <c r="F7" s="99"/>
      <c r="G7" s="114"/>
      <c r="H7" s="109"/>
      <c r="I7" s="107"/>
      <c r="J7" s="108"/>
      <c r="K7" s="99"/>
      <c r="L7" s="109"/>
      <c r="M7" s="107"/>
      <c r="N7" s="108"/>
      <c r="O7" s="99"/>
      <c r="P7" s="109"/>
      <c r="Q7" s="107"/>
      <c r="R7" s="108"/>
      <c r="S7" s="99"/>
    </row>
    <row r="8" spans="1:19" ht="82.2" customHeight="1" x14ac:dyDescent="0.3">
      <c r="A8" s="107"/>
      <c r="B8" s="107"/>
      <c r="C8" s="113"/>
      <c r="D8" s="108"/>
      <c r="E8" s="108"/>
      <c r="F8" s="99"/>
      <c r="G8" s="114"/>
      <c r="H8" s="109"/>
      <c r="I8" s="107"/>
      <c r="J8" s="108"/>
      <c r="K8" s="99"/>
      <c r="L8" s="109"/>
      <c r="M8" s="107"/>
      <c r="N8" s="108"/>
      <c r="O8" s="99"/>
      <c r="P8" s="109"/>
      <c r="Q8" s="107"/>
      <c r="R8" s="108"/>
      <c r="S8" s="99"/>
    </row>
    <row r="9" spans="1:19" ht="24.75" customHeight="1" x14ac:dyDescent="0.3">
      <c r="A9" s="17"/>
      <c r="B9" s="53">
        <v>1</v>
      </c>
      <c r="C9" s="54">
        <v>2</v>
      </c>
      <c r="D9" s="53">
        <v>3</v>
      </c>
      <c r="E9" s="55">
        <v>4</v>
      </c>
      <c r="F9" s="55">
        <v>5</v>
      </c>
      <c r="G9" s="55">
        <v>6</v>
      </c>
      <c r="H9" s="53">
        <v>7</v>
      </c>
      <c r="I9" s="53">
        <v>8</v>
      </c>
      <c r="J9" s="55">
        <v>9</v>
      </c>
      <c r="K9" s="55">
        <v>10</v>
      </c>
      <c r="L9" s="2">
        <v>11</v>
      </c>
      <c r="M9" s="53">
        <v>12</v>
      </c>
      <c r="N9" s="55">
        <v>13</v>
      </c>
      <c r="O9" s="55">
        <v>14</v>
      </c>
      <c r="P9" s="56" t="s">
        <v>9</v>
      </c>
      <c r="Q9" s="53" t="s">
        <v>10</v>
      </c>
      <c r="R9" s="55" t="s">
        <v>11</v>
      </c>
      <c r="S9" s="55" t="s">
        <v>12</v>
      </c>
    </row>
    <row r="10" spans="1:19" s="6" customFormat="1" ht="28.2" customHeight="1" x14ac:dyDescent="0.3">
      <c r="A10" s="100" t="s">
        <v>13</v>
      </c>
      <c r="B10" s="100"/>
      <c r="C10" s="100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20">
        <f>C12+C13+C22</f>
        <v>70272000</v>
      </c>
      <c r="D11" s="20">
        <f>D12+D13+D22</f>
        <v>70272000</v>
      </c>
      <c r="E11" s="20">
        <f t="shared" ref="E11:S11" si="0">E12+E13+E22</f>
        <v>0</v>
      </c>
      <c r="F11" s="20">
        <f t="shared" si="0"/>
        <v>0</v>
      </c>
      <c r="G11" s="20">
        <f t="shared" si="0"/>
        <v>9095500</v>
      </c>
      <c r="H11" s="20">
        <f t="shared" si="0"/>
        <v>9777258.4199999999</v>
      </c>
      <c r="I11" s="20">
        <f t="shared" si="0"/>
        <v>9777258.4199999999</v>
      </c>
      <c r="J11" s="20">
        <f t="shared" si="0"/>
        <v>0</v>
      </c>
      <c r="K11" s="20">
        <f t="shared" si="0"/>
        <v>0</v>
      </c>
      <c r="L11" s="20">
        <f t="shared" si="0"/>
        <v>8324786.04</v>
      </c>
      <c r="M11" s="20">
        <f t="shared" si="0"/>
        <v>8324786.04</v>
      </c>
      <c r="N11" s="20">
        <f t="shared" si="0"/>
        <v>0</v>
      </c>
      <c r="O11" s="20">
        <f t="shared" si="0"/>
        <v>0</v>
      </c>
      <c r="P11" s="20">
        <f t="shared" si="0"/>
        <v>1452472.3800000004</v>
      </c>
      <c r="Q11" s="20">
        <f t="shared" si="0"/>
        <v>1452472.3800000004</v>
      </c>
      <c r="R11" s="20">
        <f t="shared" si="0"/>
        <v>0</v>
      </c>
      <c r="S11" s="20">
        <f t="shared" si="0"/>
        <v>0</v>
      </c>
    </row>
    <row r="12" spans="1:19" ht="124.8" hidden="1" x14ac:dyDescent="0.3">
      <c r="A12" s="9" t="s">
        <v>16</v>
      </c>
      <c r="B12" s="10" t="s">
        <v>17</v>
      </c>
      <c r="C12" s="21">
        <f>D12</f>
        <v>0</v>
      </c>
      <c r="D12" s="21">
        <v>0</v>
      </c>
      <c r="E12" s="22">
        <v>0</v>
      </c>
      <c r="F12" s="22">
        <v>0</v>
      </c>
      <c r="G12" s="21">
        <v>0</v>
      </c>
      <c r="H12" s="21">
        <v>0</v>
      </c>
      <c r="I12" s="21">
        <v>0</v>
      </c>
      <c r="J12" s="22">
        <v>0</v>
      </c>
      <c r="K12" s="22">
        <v>0</v>
      </c>
      <c r="L12" s="23">
        <f>M12+N12</f>
        <v>0</v>
      </c>
      <c r="M12" s="23">
        <v>0</v>
      </c>
      <c r="N12" s="23">
        <v>0</v>
      </c>
      <c r="O12" s="23">
        <v>0</v>
      </c>
      <c r="P12" s="21">
        <f>H12-L12</f>
        <v>0</v>
      </c>
      <c r="Q12" s="21">
        <f>I12-M12</f>
        <v>0</v>
      </c>
      <c r="R12" s="22">
        <f>J12-N12</f>
        <v>0</v>
      </c>
      <c r="S12" s="22">
        <f>K12-O12</f>
        <v>0</v>
      </c>
    </row>
    <row r="13" spans="1:19" s="11" customFormat="1" ht="91.8" customHeight="1" x14ac:dyDescent="0.3">
      <c r="A13" s="7" t="s">
        <v>18</v>
      </c>
      <c r="B13" s="8" t="s">
        <v>19</v>
      </c>
      <c r="C13" s="20">
        <f>C14+C19</f>
        <v>70272000</v>
      </c>
      <c r="D13" s="20">
        <f>D14+D19</f>
        <v>70272000</v>
      </c>
      <c r="E13" s="20">
        <f t="shared" ref="E13:S13" si="1">E14+E19</f>
        <v>0</v>
      </c>
      <c r="F13" s="20">
        <f t="shared" si="1"/>
        <v>0</v>
      </c>
      <c r="G13" s="20">
        <f t="shared" si="1"/>
        <v>9095500</v>
      </c>
      <c r="H13" s="20">
        <f t="shared" si="1"/>
        <v>9777258.4199999999</v>
      </c>
      <c r="I13" s="20">
        <f t="shared" si="1"/>
        <v>9777258.4199999999</v>
      </c>
      <c r="J13" s="20">
        <f t="shared" si="1"/>
        <v>0</v>
      </c>
      <c r="K13" s="20">
        <f t="shared" si="1"/>
        <v>0</v>
      </c>
      <c r="L13" s="20">
        <f t="shared" si="1"/>
        <v>8324786.04</v>
      </c>
      <c r="M13" s="20">
        <f t="shared" si="1"/>
        <v>8324786.04</v>
      </c>
      <c r="N13" s="20">
        <f t="shared" si="1"/>
        <v>0</v>
      </c>
      <c r="O13" s="20">
        <f t="shared" si="1"/>
        <v>0</v>
      </c>
      <c r="P13" s="20">
        <f t="shared" si="1"/>
        <v>1452472.3800000004</v>
      </c>
      <c r="Q13" s="20">
        <f t="shared" si="1"/>
        <v>1452472.3800000004</v>
      </c>
      <c r="R13" s="20">
        <f t="shared" si="1"/>
        <v>0</v>
      </c>
      <c r="S13" s="20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20">
        <f>C15+C16+C17+C18</f>
        <v>38730000</v>
      </c>
      <c r="D14" s="20">
        <f>D15+D16+D17+D18</f>
        <v>38730000</v>
      </c>
      <c r="E14" s="20">
        <f t="shared" ref="E14:S14" si="2">E15+E16+E17+E18</f>
        <v>0</v>
      </c>
      <c r="F14" s="20">
        <f t="shared" si="2"/>
        <v>0</v>
      </c>
      <c r="G14" s="20">
        <f t="shared" si="2"/>
        <v>6195500</v>
      </c>
      <c r="H14" s="20">
        <f t="shared" si="2"/>
        <v>6537348.4900000002</v>
      </c>
      <c r="I14" s="20">
        <f t="shared" si="2"/>
        <v>6537348.4900000002</v>
      </c>
      <c r="J14" s="20">
        <f t="shared" si="2"/>
        <v>0</v>
      </c>
      <c r="K14" s="20">
        <f t="shared" si="2"/>
        <v>0</v>
      </c>
      <c r="L14" s="20">
        <f t="shared" si="2"/>
        <v>4995994.9000000004</v>
      </c>
      <c r="M14" s="20">
        <f t="shared" si="2"/>
        <v>4995994.9000000004</v>
      </c>
      <c r="N14" s="20">
        <f t="shared" si="2"/>
        <v>0</v>
      </c>
      <c r="O14" s="20">
        <f t="shared" si="2"/>
        <v>0</v>
      </c>
      <c r="P14" s="20">
        <f t="shared" si="2"/>
        <v>1541353.5900000003</v>
      </c>
      <c r="Q14" s="20">
        <f t="shared" si="2"/>
        <v>1541353.5900000003</v>
      </c>
      <c r="R14" s="20">
        <f t="shared" si="2"/>
        <v>0</v>
      </c>
      <c r="S14" s="20">
        <f t="shared" si="2"/>
        <v>0</v>
      </c>
    </row>
    <row r="15" spans="1:19" ht="97.2" customHeight="1" x14ac:dyDescent="0.3">
      <c r="A15" s="9" t="s">
        <v>22</v>
      </c>
      <c r="B15" s="10" t="s">
        <v>23</v>
      </c>
      <c r="C15" s="21">
        <f>D15</f>
        <v>32700</v>
      </c>
      <c r="D15" s="21">
        <v>32700</v>
      </c>
      <c r="E15" s="22">
        <v>0</v>
      </c>
      <c r="F15" s="22">
        <v>0</v>
      </c>
      <c r="G15" s="21">
        <v>8000</v>
      </c>
      <c r="H15" s="21">
        <f>I15</f>
        <v>3070.45</v>
      </c>
      <c r="I15" s="21">
        <v>3070.45</v>
      </c>
      <c r="J15" s="22">
        <v>0</v>
      </c>
      <c r="K15" s="22">
        <v>0</v>
      </c>
      <c r="L15" s="21">
        <f>M15+N15</f>
        <v>6245.11</v>
      </c>
      <c r="M15" s="21">
        <v>6245.11</v>
      </c>
      <c r="N15" s="22">
        <v>0</v>
      </c>
      <c r="O15" s="22">
        <v>0</v>
      </c>
      <c r="P15" s="21">
        <f>H15-L15</f>
        <v>-3174.66</v>
      </c>
      <c r="Q15" s="21">
        <f>I15-M15</f>
        <v>-3174.66</v>
      </c>
      <c r="R15" s="22">
        <f>J15-N15</f>
        <v>0</v>
      </c>
      <c r="S15" s="22">
        <f>K15-O15</f>
        <v>0</v>
      </c>
    </row>
    <row r="16" spans="1:19" ht="97.2" customHeight="1" x14ac:dyDescent="0.3">
      <c r="A16" s="9" t="s">
        <v>24</v>
      </c>
      <c r="B16" s="10" t="s">
        <v>25</v>
      </c>
      <c r="C16" s="21">
        <f t="shared" ref="C16:C18" si="3">D16</f>
        <v>1097300</v>
      </c>
      <c r="D16" s="21">
        <v>1097300</v>
      </c>
      <c r="E16" s="22">
        <v>0</v>
      </c>
      <c r="F16" s="22">
        <v>0</v>
      </c>
      <c r="G16" s="21">
        <v>91400</v>
      </c>
      <c r="H16" s="21">
        <f>I16</f>
        <v>102490.59</v>
      </c>
      <c r="I16" s="21">
        <v>102490.59</v>
      </c>
      <c r="J16" s="22">
        <v>0</v>
      </c>
      <c r="K16" s="22">
        <v>0</v>
      </c>
      <c r="L16" s="21">
        <f t="shared" ref="L16:L18" si="4">M16+N16</f>
        <v>21074.27</v>
      </c>
      <c r="M16" s="21">
        <v>21074.27</v>
      </c>
      <c r="N16" s="22">
        <v>0</v>
      </c>
      <c r="O16" s="22">
        <v>0</v>
      </c>
      <c r="P16" s="21">
        <f t="shared" ref="P16:S18" si="5">H16-L16</f>
        <v>81416.319999999992</v>
      </c>
      <c r="Q16" s="21">
        <f t="shared" si="5"/>
        <v>81416.319999999992</v>
      </c>
      <c r="R16" s="22">
        <f t="shared" si="5"/>
        <v>0</v>
      </c>
      <c r="S16" s="22">
        <f t="shared" si="5"/>
        <v>0</v>
      </c>
    </row>
    <row r="17" spans="1:19" ht="98.4" customHeight="1" x14ac:dyDescent="0.3">
      <c r="A17" s="9" t="s">
        <v>26</v>
      </c>
      <c r="B17" s="10" t="s">
        <v>27</v>
      </c>
      <c r="C17" s="21">
        <f t="shared" si="3"/>
        <v>10754000</v>
      </c>
      <c r="D17" s="21">
        <v>10754000</v>
      </c>
      <c r="E17" s="22">
        <v>0</v>
      </c>
      <c r="F17" s="22">
        <v>0</v>
      </c>
      <c r="G17" s="21">
        <v>896100</v>
      </c>
      <c r="H17" s="21">
        <f t="shared" ref="H17:H18" si="6">I17</f>
        <v>376069.13</v>
      </c>
      <c r="I17" s="21">
        <v>376069.13</v>
      </c>
      <c r="J17" s="22">
        <v>0</v>
      </c>
      <c r="K17" s="22">
        <v>0</v>
      </c>
      <c r="L17" s="21">
        <f t="shared" si="4"/>
        <v>784226.41</v>
      </c>
      <c r="M17" s="21">
        <v>784226.41</v>
      </c>
      <c r="N17" s="22">
        <v>0</v>
      </c>
      <c r="O17" s="22">
        <v>0</v>
      </c>
      <c r="P17" s="21">
        <f t="shared" si="5"/>
        <v>-408157.28</v>
      </c>
      <c r="Q17" s="21">
        <f t="shared" si="5"/>
        <v>-408157.28</v>
      </c>
      <c r="R17" s="22">
        <f t="shared" si="5"/>
        <v>0</v>
      </c>
      <c r="S17" s="22">
        <f t="shared" si="5"/>
        <v>0</v>
      </c>
    </row>
    <row r="18" spans="1:19" ht="93.6" x14ac:dyDescent="0.3">
      <c r="A18" s="9" t="s">
        <v>28</v>
      </c>
      <c r="B18" s="10" t="s">
        <v>29</v>
      </c>
      <c r="C18" s="21">
        <f t="shared" si="3"/>
        <v>26846000</v>
      </c>
      <c r="D18" s="21">
        <v>26846000</v>
      </c>
      <c r="E18" s="22">
        <v>0</v>
      </c>
      <c r="F18" s="22">
        <v>0</v>
      </c>
      <c r="G18" s="21">
        <v>5200000</v>
      </c>
      <c r="H18" s="21">
        <f t="shared" si="6"/>
        <v>6055718.3200000003</v>
      </c>
      <c r="I18" s="21">
        <v>6055718.3200000003</v>
      </c>
      <c r="J18" s="22">
        <v>0</v>
      </c>
      <c r="K18" s="22">
        <v>0</v>
      </c>
      <c r="L18" s="21">
        <f t="shared" si="4"/>
        <v>4184449.11</v>
      </c>
      <c r="M18" s="21">
        <v>4184449.11</v>
      </c>
      <c r="N18" s="22">
        <v>0</v>
      </c>
      <c r="O18" s="22">
        <v>0</v>
      </c>
      <c r="P18" s="21">
        <f t="shared" si="5"/>
        <v>1871269.2100000004</v>
      </c>
      <c r="Q18" s="21">
        <f t="shared" si="5"/>
        <v>1871269.2100000004</v>
      </c>
      <c r="R18" s="22">
        <f t="shared" si="5"/>
        <v>0</v>
      </c>
      <c r="S18" s="22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20">
        <f>C20+C21</f>
        <v>31542000</v>
      </c>
      <c r="D19" s="20">
        <f>D20+D21</f>
        <v>31542000</v>
      </c>
      <c r="E19" s="20">
        <f t="shared" ref="E19:S19" si="7">E20+E21</f>
        <v>0</v>
      </c>
      <c r="F19" s="20">
        <f t="shared" si="7"/>
        <v>0</v>
      </c>
      <c r="G19" s="20">
        <f t="shared" si="7"/>
        <v>2900000</v>
      </c>
      <c r="H19" s="20">
        <f t="shared" si="7"/>
        <v>3239909.93</v>
      </c>
      <c r="I19" s="20">
        <f t="shared" si="7"/>
        <v>3239909.93</v>
      </c>
      <c r="J19" s="20">
        <f t="shared" si="7"/>
        <v>0</v>
      </c>
      <c r="K19" s="20">
        <f t="shared" si="7"/>
        <v>0</v>
      </c>
      <c r="L19" s="20">
        <f t="shared" si="7"/>
        <v>3328791.1399999997</v>
      </c>
      <c r="M19" s="20">
        <f t="shared" si="7"/>
        <v>3328791.1399999997</v>
      </c>
      <c r="N19" s="20">
        <f t="shared" si="7"/>
        <v>0</v>
      </c>
      <c r="O19" s="20">
        <f t="shared" si="7"/>
        <v>0</v>
      </c>
      <c r="P19" s="20">
        <f t="shared" si="7"/>
        <v>-88881.209999999846</v>
      </c>
      <c r="Q19" s="20">
        <f t="shared" si="7"/>
        <v>-88881.209999999846</v>
      </c>
      <c r="R19" s="20">
        <f t="shared" si="7"/>
        <v>0</v>
      </c>
      <c r="S19" s="20">
        <f t="shared" si="7"/>
        <v>0</v>
      </c>
    </row>
    <row r="20" spans="1:19" ht="31.2" x14ac:dyDescent="0.3">
      <c r="A20" s="9" t="s">
        <v>32</v>
      </c>
      <c r="B20" s="10" t="s">
        <v>33</v>
      </c>
      <c r="C20" s="21">
        <f>D20</f>
        <v>3614000</v>
      </c>
      <c r="D20" s="21">
        <v>3614000</v>
      </c>
      <c r="E20" s="22">
        <v>0</v>
      </c>
      <c r="F20" s="22">
        <v>0</v>
      </c>
      <c r="G20" s="21">
        <v>300000</v>
      </c>
      <c r="H20" s="21">
        <f>I20</f>
        <v>409072.62</v>
      </c>
      <c r="I20" s="21">
        <v>409072.62</v>
      </c>
      <c r="J20" s="22">
        <v>0</v>
      </c>
      <c r="K20" s="22">
        <v>0</v>
      </c>
      <c r="L20" s="21">
        <f>M20+N20</f>
        <v>318186.71999999997</v>
      </c>
      <c r="M20" s="21">
        <v>318186.71999999997</v>
      </c>
      <c r="N20" s="22">
        <v>0</v>
      </c>
      <c r="O20" s="22">
        <v>0</v>
      </c>
      <c r="P20" s="21">
        <f t="shared" ref="P20:S21" si="8">H20-L20</f>
        <v>90885.900000000023</v>
      </c>
      <c r="Q20" s="21">
        <f t="shared" si="8"/>
        <v>90885.900000000023</v>
      </c>
      <c r="R20" s="22">
        <f t="shared" si="8"/>
        <v>0</v>
      </c>
      <c r="S20" s="22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21">
        <f>D21</f>
        <v>27928000</v>
      </c>
      <c r="D21" s="21">
        <v>27928000</v>
      </c>
      <c r="E21" s="22">
        <v>0</v>
      </c>
      <c r="F21" s="22">
        <v>0</v>
      </c>
      <c r="G21" s="21">
        <v>2600000</v>
      </c>
      <c r="H21" s="21">
        <f>I21</f>
        <v>2830837.31</v>
      </c>
      <c r="I21" s="21">
        <v>2830837.31</v>
      </c>
      <c r="J21" s="22">
        <v>0</v>
      </c>
      <c r="K21" s="22">
        <v>0</v>
      </c>
      <c r="L21" s="21">
        <f>M21+N21</f>
        <v>3010604.42</v>
      </c>
      <c r="M21" s="21">
        <v>3010604.42</v>
      </c>
      <c r="N21" s="22">
        <v>0</v>
      </c>
      <c r="O21" s="22">
        <v>0</v>
      </c>
      <c r="P21" s="21">
        <f t="shared" si="8"/>
        <v>-179767.10999999987</v>
      </c>
      <c r="Q21" s="21">
        <f t="shared" si="8"/>
        <v>-179767.10999999987</v>
      </c>
      <c r="R21" s="22">
        <f t="shared" si="8"/>
        <v>0</v>
      </c>
      <c r="S21" s="22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20">
        <f>C23</f>
        <v>0</v>
      </c>
      <c r="D22" s="20">
        <f>D23</f>
        <v>0</v>
      </c>
      <c r="E22" s="20">
        <f t="shared" ref="E22:S23" si="9">E23</f>
        <v>0</v>
      </c>
      <c r="F22" s="20">
        <f t="shared" si="9"/>
        <v>0</v>
      </c>
      <c r="G22" s="20">
        <f t="shared" si="9"/>
        <v>0</v>
      </c>
      <c r="H22" s="20">
        <f t="shared" si="9"/>
        <v>0</v>
      </c>
      <c r="I22" s="20">
        <f t="shared" si="9"/>
        <v>0</v>
      </c>
      <c r="J22" s="20">
        <f t="shared" si="9"/>
        <v>0</v>
      </c>
      <c r="K22" s="20">
        <f t="shared" si="9"/>
        <v>0</v>
      </c>
      <c r="L22" s="20">
        <f t="shared" si="9"/>
        <v>0</v>
      </c>
      <c r="M22" s="20">
        <f t="shared" si="9"/>
        <v>0</v>
      </c>
      <c r="N22" s="20">
        <f t="shared" si="9"/>
        <v>0</v>
      </c>
      <c r="O22" s="20">
        <f t="shared" si="9"/>
        <v>0</v>
      </c>
      <c r="P22" s="20">
        <f t="shared" si="9"/>
        <v>0</v>
      </c>
      <c r="Q22" s="20">
        <f t="shared" si="9"/>
        <v>0</v>
      </c>
      <c r="R22" s="20">
        <f t="shared" si="9"/>
        <v>0</v>
      </c>
      <c r="S22" s="20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21">
        <f>C24</f>
        <v>0</v>
      </c>
      <c r="D23" s="21">
        <f>D24</f>
        <v>0</v>
      </c>
      <c r="E23" s="21">
        <f t="shared" si="9"/>
        <v>0</v>
      </c>
      <c r="F23" s="21">
        <f t="shared" si="9"/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2">
        <v>0</v>
      </c>
      <c r="K23" s="22">
        <v>0</v>
      </c>
      <c r="L23" s="22">
        <f>M23+N23</f>
        <v>0</v>
      </c>
      <c r="M23" s="22">
        <f>M24</f>
        <v>0</v>
      </c>
      <c r="N23" s="22">
        <v>0</v>
      </c>
      <c r="O23" s="22">
        <v>0</v>
      </c>
      <c r="P23" s="21">
        <f>H23+L23</f>
        <v>0</v>
      </c>
      <c r="Q23" s="21">
        <f>I23+M23</f>
        <v>0</v>
      </c>
      <c r="R23" s="22">
        <f t="shared" ref="R23:S24" si="10">J23-N23</f>
        <v>0</v>
      </c>
      <c r="S23" s="22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21">
        <v>0</v>
      </c>
      <c r="D24" s="21">
        <v>0</v>
      </c>
      <c r="E24" s="22">
        <v>0</v>
      </c>
      <c r="F24" s="22">
        <v>0</v>
      </c>
      <c r="G24" s="21">
        <v>0</v>
      </c>
      <c r="H24" s="21">
        <v>0</v>
      </c>
      <c r="I24" s="21">
        <v>0</v>
      </c>
      <c r="J24" s="22">
        <v>0</v>
      </c>
      <c r="K24" s="22">
        <v>0</v>
      </c>
      <c r="L24" s="22">
        <f>M24+N24</f>
        <v>0</v>
      </c>
      <c r="M24" s="22">
        <v>0</v>
      </c>
      <c r="N24" s="22">
        <v>0</v>
      </c>
      <c r="O24" s="22">
        <v>0</v>
      </c>
      <c r="P24" s="21">
        <f>H24+L24</f>
        <v>0</v>
      </c>
      <c r="Q24" s="21">
        <f>I24+M24</f>
        <v>0</v>
      </c>
      <c r="R24" s="22">
        <f t="shared" si="10"/>
        <v>0</v>
      </c>
      <c r="S24" s="22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20">
        <f>C26+C29</f>
        <v>770000</v>
      </c>
      <c r="D25" s="20">
        <f t="shared" ref="D25:K25" si="11">D26+D29</f>
        <v>770000</v>
      </c>
      <c r="E25" s="20">
        <f>E26+E29+E31</f>
        <v>1027249.9</v>
      </c>
      <c r="F25" s="20">
        <f>F26+F29+F31</f>
        <v>0</v>
      </c>
      <c r="G25" s="20">
        <f t="shared" si="11"/>
        <v>56800</v>
      </c>
      <c r="H25" s="20">
        <f>I25+J25</f>
        <v>235722.69</v>
      </c>
      <c r="I25" s="20">
        <f>I26+I29+I31</f>
        <v>93634.97</v>
      </c>
      <c r="J25" s="20">
        <f>J26+J29+J31</f>
        <v>142087.72</v>
      </c>
      <c r="K25" s="20">
        <f t="shared" si="11"/>
        <v>0</v>
      </c>
      <c r="L25" s="20">
        <f>M25+N25</f>
        <v>231477.96999999997</v>
      </c>
      <c r="M25" s="20">
        <f>M26+M29+M31</f>
        <v>35271.360000000001</v>
      </c>
      <c r="N25" s="20">
        <f t="shared" ref="N25:S25" si="12">N26+N29+N31</f>
        <v>196206.61</v>
      </c>
      <c r="O25" s="20">
        <f t="shared" si="12"/>
        <v>0</v>
      </c>
      <c r="P25" s="20">
        <f>Q25+R25</f>
        <v>4244.7200000000084</v>
      </c>
      <c r="Q25" s="20">
        <f>I25-M25</f>
        <v>58363.61</v>
      </c>
      <c r="R25" s="20">
        <f t="shared" si="12"/>
        <v>-54118.889999999992</v>
      </c>
      <c r="S25" s="20">
        <f t="shared" si="12"/>
        <v>0</v>
      </c>
    </row>
    <row r="26" spans="1:19" x14ac:dyDescent="0.3">
      <c r="A26" s="9" t="s">
        <v>44</v>
      </c>
      <c r="B26" s="10" t="s">
        <v>45</v>
      </c>
      <c r="C26" s="21">
        <f>C27+C28</f>
        <v>760000</v>
      </c>
      <c r="D26" s="21">
        <f>D27+D28</f>
        <v>760000</v>
      </c>
      <c r="E26" s="21">
        <f t="shared" ref="E26:S26" si="13">E27+E28</f>
        <v>0</v>
      </c>
      <c r="F26" s="21">
        <f t="shared" si="13"/>
        <v>0</v>
      </c>
      <c r="G26" s="21">
        <f t="shared" si="13"/>
        <v>56000</v>
      </c>
      <c r="H26" s="21">
        <f t="shared" si="13"/>
        <v>90669</v>
      </c>
      <c r="I26" s="21">
        <f t="shared" si="13"/>
        <v>90669</v>
      </c>
      <c r="J26" s="21">
        <f t="shared" si="13"/>
        <v>0</v>
      </c>
      <c r="K26" s="21">
        <f t="shared" si="13"/>
        <v>0</v>
      </c>
      <c r="L26" s="21">
        <f t="shared" si="13"/>
        <v>34771.360000000001</v>
      </c>
      <c r="M26" s="21">
        <f t="shared" si="13"/>
        <v>34771.360000000001</v>
      </c>
      <c r="N26" s="21">
        <f t="shared" si="13"/>
        <v>0</v>
      </c>
      <c r="O26" s="21">
        <f t="shared" si="13"/>
        <v>0</v>
      </c>
      <c r="P26" s="21">
        <f>H26-L26</f>
        <v>55897.64</v>
      </c>
      <c r="Q26" s="21">
        <f>I26-M26</f>
        <v>55897.64</v>
      </c>
      <c r="R26" s="21">
        <f t="shared" si="13"/>
        <v>0</v>
      </c>
      <c r="S26" s="21">
        <f t="shared" si="13"/>
        <v>0</v>
      </c>
    </row>
    <row r="27" spans="1:19" ht="50.4" customHeight="1" x14ac:dyDescent="0.3">
      <c r="A27" s="9" t="s">
        <v>46</v>
      </c>
      <c r="B27" s="10" t="s">
        <v>47</v>
      </c>
      <c r="C27" s="21">
        <f>D27</f>
        <v>380000</v>
      </c>
      <c r="D27" s="21">
        <v>380000</v>
      </c>
      <c r="E27" s="22">
        <v>0</v>
      </c>
      <c r="F27" s="22">
        <v>0</v>
      </c>
      <c r="G27" s="21">
        <v>28000</v>
      </c>
      <c r="H27" s="21">
        <f>I27</f>
        <v>36295</v>
      </c>
      <c r="I27" s="21">
        <v>36295</v>
      </c>
      <c r="J27" s="22">
        <v>0</v>
      </c>
      <c r="K27" s="22">
        <v>0</v>
      </c>
      <c r="L27" s="21">
        <f>M27+N27</f>
        <v>24771.360000000001</v>
      </c>
      <c r="M27" s="21">
        <v>24771.360000000001</v>
      </c>
      <c r="N27" s="21">
        <v>0</v>
      </c>
      <c r="O27" s="21">
        <v>0</v>
      </c>
      <c r="P27" s="21">
        <f>H27-L27</f>
        <v>11523.64</v>
      </c>
      <c r="Q27" s="21">
        <f>I27-M27</f>
        <v>11523.64</v>
      </c>
      <c r="R27" s="22">
        <f>J27-N27</f>
        <v>0</v>
      </c>
      <c r="S27" s="22">
        <f>K27-O27</f>
        <v>0</v>
      </c>
    </row>
    <row r="28" spans="1:19" ht="189.6" customHeight="1" x14ac:dyDescent="0.3">
      <c r="A28" s="9" t="s">
        <v>48</v>
      </c>
      <c r="B28" s="10" t="s">
        <v>138</v>
      </c>
      <c r="C28" s="21">
        <f>D28</f>
        <v>380000</v>
      </c>
      <c r="D28" s="21">
        <v>380000</v>
      </c>
      <c r="E28" s="22">
        <v>0</v>
      </c>
      <c r="F28" s="22">
        <v>0</v>
      </c>
      <c r="G28" s="21">
        <v>28000</v>
      </c>
      <c r="H28" s="21">
        <f>I28</f>
        <v>54374</v>
      </c>
      <c r="I28" s="21">
        <v>54374</v>
      </c>
      <c r="J28" s="22">
        <v>0</v>
      </c>
      <c r="K28" s="22">
        <v>0</v>
      </c>
      <c r="L28" s="21">
        <f>M28+N28</f>
        <v>10000</v>
      </c>
      <c r="M28" s="21">
        <v>10000</v>
      </c>
      <c r="N28" s="21">
        <v>0</v>
      </c>
      <c r="O28" s="21">
        <v>0</v>
      </c>
      <c r="P28" s="21">
        <f>H28-L28</f>
        <v>44374</v>
      </c>
      <c r="Q28" s="21">
        <f>I28-M28</f>
        <v>44374</v>
      </c>
      <c r="R28" s="22">
        <f>J28-N28</f>
        <v>0</v>
      </c>
      <c r="S28" s="22">
        <f>K28-O28</f>
        <v>0</v>
      </c>
    </row>
    <row r="29" spans="1:19" ht="31.8" customHeight="1" x14ac:dyDescent="0.3">
      <c r="A29" s="9">
        <v>24000000</v>
      </c>
      <c r="B29" s="10" t="s">
        <v>119</v>
      </c>
      <c r="C29" s="21">
        <f>C30</f>
        <v>10000</v>
      </c>
      <c r="D29" s="21">
        <f t="shared" ref="D29:S29" si="14">D30</f>
        <v>10000</v>
      </c>
      <c r="E29" s="21">
        <f t="shared" si="14"/>
        <v>0</v>
      </c>
      <c r="F29" s="21">
        <f t="shared" si="14"/>
        <v>0</v>
      </c>
      <c r="G29" s="21">
        <f t="shared" si="14"/>
        <v>800</v>
      </c>
      <c r="H29" s="21">
        <f t="shared" si="14"/>
        <v>2965.97</v>
      </c>
      <c r="I29" s="21">
        <f t="shared" si="14"/>
        <v>2965.97</v>
      </c>
      <c r="J29" s="21">
        <f t="shared" si="14"/>
        <v>0</v>
      </c>
      <c r="K29" s="21">
        <f t="shared" si="14"/>
        <v>0</v>
      </c>
      <c r="L29" s="21">
        <f t="shared" si="14"/>
        <v>500</v>
      </c>
      <c r="M29" s="21">
        <f t="shared" si="14"/>
        <v>500</v>
      </c>
      <c r="N29" s="21">
        <f t="shared" si="14"/>
        <v>0</v>
      </c>
      <c r="O29" s="21">
        <f t="shared" si="14"/>
        <v>0</v>
      </c>
      <c r="P29" s="21">
        <f t="shared" si="14"/>
        <v>2465.9699999999998</v>
      </c>
      <c r="Q29" s="21">
        <f t="shared" si="14"/>
        <v>2465.9699999999998</v>
      </c>
      <c r="R29" s="21">
        <f t="shared" si="14"/>
        <v>0</v>
      </c>
      <c r="S29" s="21">
        <f t="shared" si="14"/>
        <v>0</v>
      </c>
    </row>
    <row r="30" spans="1:19" x14ac:dyDescent="0.3">
      <c r="A30" s="9" t="s">
        <v>49</v>
      </c>
      <c r="B30" s="10" t="s">
        <v>45</v>
      </c>
      <c r="C30" s="21">
        <f>D30</f>
        <v>10000</v>
      </c>
      <c r="D30" s="21">
        <v>10000</v>
      </c>
      <c r="E30" s="22">
        <v>0</v>
      </c>
      <c r="F30" s="22">
        <v>0</v>
      </c>
      <c r="G30" s="21">
        <v>800</v>
      </c>
      <c r="H30" s="21">
        <f>I30</f>
        <v>2965.97</v>
      </c>
      <c r="I30" s="21">
        <v>2965.97</v>
      </c>
      <c r="J30" s="22">
        <v>0</v>
      </c>
      <c r="K30" s="22">
        <v>0</v>
      </c>
      <c r="L30" s="21">
        <f>M30+N30</f>
        <v>500</v>
      </c>
      <c r="M30" s="21">
        <v>500</v>
      </c>
      <c r="N30" s="22">
        <v>0</v>
      </c>
      <c r="O30" s="22">
        <v>0</v>
      </c>
      <c r="P30" s="21">
        <f>H30-L30</f>
        <v>2465.9699999999998</v>
      </c>
      <c r="Q30" s="21">
        <f>I30-M30</f>
        <v>2465.9699999999998</v>
      </c>
      <c r="R30" s="22">
        <f>J30-N30</f>
        <v>0</v>
      </c>
      <c r="S30" s="22">
        <f>K30-O30</f>
        <v>0</v>
      </c>
    </row>
    <row r="31" spans="1:19" s="11" customFormat="1" ht="31.2" x14ac:dyDescent="0.3">
      <c r="A31" s="7" t="s">
        <v>60</v>
      </c>
      <c r="B31" s="8" t="s">
        <v>61</v>
      </c>
      <c r="C31" s="20">
        <f>C32+C33</f>
        <v>1027249.9</v>
      </c>
      <c r="D31" s="20">
        <f t="shared" ref="D31:S31" si="15">D32+D33</f>
        <v>0</v>
      </c>
      <c r="E31" s="20">
        <f t="shared" si="15"/>
        <v>1027249.9</v>
      </c>
      <c r="F31" s="20">
        <f t="shared" si="15"/>
        <v>0</v>
      </c>
      <c r="G31" s="20">
        <f t="shared" si="15"/>
        <v>0</v>
      </c>
      <c r="H31" s="20">
        <f t="shared" si="15"/>
        <v>142087.72</v>
      </c>
      <c r="I31" s="20">
        <f t="shared" si="15"/>
        <v>0</v>
      </c>
      <c r="J31" s="20">
        <f t="shared" si="15"/>
        <v>142087.72</v>
      </c>
      <c r="K31" s="20">
        <f t="shared" si="15"/>
        <v>0</v>
      </c>
      <c r="L31" s="20">
        <f t="shared" si="15"/>
        <v>196206.61</v>
      </c>
      <c r="M31" s="20">
        <f t="shared" si="15"/>
        <v>0</v>
      </c>
      <c r="N31" s="20">
        <f t="shared" si="15"/>
        <v>196206.61</v>
      </c>
      <c r="O31" s="20">
        <f t="shared" si="15"/>
        <v>0</v>
      </c>
      <c r="P31" s="20">
        <f t="shared" si="15"/>
        <v>-54118.889999999992</v>
      </c>
      <c r="Q31" s="20">
        <f t="shared" si="15"/>
        <v>0</v>
      </c>
      <c r="R31" s="20">
        <f t="shared" si="15"/>
        <v>-54118.889999999992</v>
      </c>
      <c r="S31" s="20">
        <f t="shared" si="15"/>
        <v>0</v>
      </c>
    </row>
    <row r="32" spans="1:19" ht="84" customHeight="1" x14ac:dyDescent="0.3">
      <c r="A32" s="9">
        <v>25010000</v>
      </c>
      <c r="B32" s="10" t="s">
        <v>120</v>
      </c>
      <c r="C32" s="21">
        <f>D32+E32</f>
        <v>984352</v>
      </c>
      <c r="D32" s="21">
        <v>0</v>
      </c>
      <c r="E32" s="21">
        <v>984352</v>
      </c>
      <c r="F32" s="22">
        <v>0</v>
      </c>
      <c r="G32" s="22">
        <v>0</v>
      </c>
      <c r="H32" s="21">
        <f>I32+J32</f>
        <v>99189.82</v>
      </c>
      <c r="I32" s="21">
        <v>0</v>
      </c>
      <c r="J32" s="21">
        <v>99189.82</v>
      </c>
      <c r="K32" s="21">
        <v>0</v>
      </c>
      <c r="L32" s="21">
        <f>M32+N32</f>
        <v>91103.5</v>
      </c>
      <c r="M32" s="21">
        <v>0</v>
      </c>
      <c r="N32" s="21">
        <v>91103.5</v>
      </c>
      <c r="O32" s="21">
        <v>0</v>
      </c>
      <c r="P32" s="21">
        <f>Q32+R32</f>
        <v>8086.320000000007</v>
      </c>
      <c r="Q32" s="21">
        <f t="shared" ref="Q32:S33" si="16">I32-M32</f>
        <v>0</v>
      </c>
      <c r="R32" s="21">
        <f t="shared" si="16"/>
        <v>8086.320000000007</v>
      </c>
      <c r="S32" s="21">
        <f t="shared" si="16"/>
        <v>0</v>
      </c>
    </row>
    <row r="33" spans="1:19" ht="54" customHeight="1" x14ac:dyDescent="0.3">
      <c r="A33" s="9" t="s">
        <v>62</v>
      </c>
      <c r="B33" s="10" t="s">
        <v>63</v>
      </c>
      <c r="C33" s="21">
        <f>D33+E33</f>
        <v>42897.9</v>
      </c>
      <c r="D33" s="21">
        <v>0</v>
      </c>
      <c r="E33" s="21">
        <v>42897.9</v>
      </c>
      <c r="F33" s="21">
        <v>0</v>
      </c>
      <c r="G33" s="21">
        <v>0</v>
      </c>
      <c r="H33" s="21">
        <f>I33+J33</f>
        <v>42897.9</v>
      </c>
      <c r="I33" s="21">
        <v>0</v>
      </c>
      <c r="J33" s="21">
        <v>42897.9</v>
      </c>
      <c r="K33" s="21">
        <v>0</v>
      </c>
      <c r="L33" s="21">
        <f>M33+N33</f>
        <v>105103.11</v>
      </c>
      <c r="M33" s="21">
        <v>0</v>
      </c>
      <c r="N33" s="21">
        <v>105103.11</v>
      </c>
      <c r="O33" s="21">
        <v>0</v>
      </c>
      <c r="P33" s="21">
        <f>Q33+R33</f>
        <v>-62205.21</v>
      </c>
      <c r="Q33" s="21">
        <f t="shared" si="16"/>
        <v>0</v>
      </c>
      <c r="R33" s="21">
        <f t="shared" si="16"/>
        <v>-62205.21</v>
      </c>
      <c r="S33" s="21">
        <f t="shared" si="16"/>
        <v>0</v>
      </c>
    </row>
    <row r="34" spans="1:19" s="11" customFormat="1" ht="31.2" hidden="1" x14ac:dyDescent="0.3">
      <c r="A34" s="7" t="s">
        <v>50</v>
      </c>
      <c r="B34" s="8" t="s">
        <v>51</v>
      </c>
      <c r="C34" s="20">
        <f>C36</f>
        <v>0</v>
      </c>
      <c r="D34" s="20">
        <f>D36</f>
        <v>0</v>
      </c>
      <c r="E34" s="20">
        <f t="shared" ref="E34:S34" si="17">E36</f>
        <v>0</v>
      </c>
      <c r="F34" s="20">
        <f t="shared" si="17"/>
        <v>0</v>
      </c>
      <c r="G34" s="20">
        <f t="shared" si="17"/>
        <v>0</v>
      </c>
      <c r="H34" s="20">
        <f t="shared" si="17"/>
        <v>0</v>
      </c>
      <c r="I34" s="20">
        <f t="shared" si="17"/>
        <v>0</v>
      </c>
      <c r="J34" s="20">
        <f t="shared" si="17"/>
        <v>0</v>
      </c>
      <c r="K34" s="20">
        <f t="shared" si="17"/>
        <v>0</v>
      </c>
      <c r="L34" s="20">
        <f t="shared" si="17"/>
        <v>0</v>
      </c>
      <c r="M34" s="20">
        <f t="shared" si="17"/>
        <v>0</v>
      </c>
      <c r="N34" s="20">
        <f t="shared" si="17"/>
        <v>0</v>
      </c>
      <c r="O34" s="20">
        <f t="shared" si="17"/>
        <v>0</v>
      </c>
      <c r="P34" s="20">
        <f t="shared" si="17"/>
        <v>0</v>
      </c>
      <c r="Q34" s="20">
        <f t="shared" si="17"/>
        <v>0</v>
      </c>
      <c r="R34" s="20">
        <f t="shared" si="17"/>
        <v>0</v>
      </c>
      <c r="S34" s="20">
        <f t="shared" si="17"/>
        <v>0</v>
      </c>
    </row>
    <row r="35" spans="1:19" ht="145.80000000000001" hidden="1" customHeight="1" x14ac:dyDescent="0.3">
      <c r="A35" s="9">
        <v>31010000</v>
      </c>
      <c r="B35" s="10" t="s">
        <v>121</v>
      </c>
      <c r="C35" s="21">
        <f>C36</f>
        <v>0</v>
      </c>
      <c r="D35" s="21">
        <f t="shared" ref="D35:S35" si="18">D36</f>
        <v>0</v>
      </c>
      <c r="E35" s="21">
        <f t="shared" si="18"/>
        <v>0</v>
      </c>
      <c r="F35" s="21">
        <f t="shared" si="18"/>
        <v>0</v>
      </c>
      <c r="G35" s="21">
        <f t="shared" si="18"/>
        <v>0</v>
      </c>
      <c r="H35" s="21">
        <f t="shared" si="18"/>
        <v>0</v>
      </c>
      <c r="I35" s="21">
        <f t="shared" si="18"/>
        <v>0</v>
      </c>
      <c r="J35" s="21">
        <f t="shared" si="18"/>
        <v>0</v>
      </c>
      <c r="K35" s="21">
        <f t="shared" si="18"/>
        <v>0</v>
      </c>
      <c r="L35" s="21">
        <f t="shared" si="18"/>
        <v>0</v>
      </c>
      <c r="M35" s="21">
        <f t="shared" si="18"/>
        <v>0</v>
      </c>
      <c r="N35" s="21">
        <f t="shared" si="18"/>
        <v>0</v>
      </c>
      <c r="O35" s="21">
        <f t="shared" si="18"/>
        <v>0</v>
      </c>
      <c r="P35" s="21">
        <f t="shared" si="18"/>
        <v>0</v>
      </c>
      <c r="Q35" s="21">
        <f t="shared" si="18"/>
        <v>0</v>
      </c>
      <c r="R35" s="21">
        <f t="shared" si="18"/>
        <v>0</v>
      </c>
      <c r="S35" s="21">
        <f t="shared" si="18"/>
        <v>0</v>
      </c>
    </row>
    <row r="36" spans="1:19" ht="140.4" hidden="1" x14ac:dyDescent="0.3">
      <c r="A36" s="9" t="s">
        <v>52</v>
      </c>
      <c r="B36" s="10" t="s">
        <v>53</v>
      </c>
      <c r="C36" s="21">
        <f>D36+E36</f>
        <v>0</v>
      </c>
      <c r="D36" s="21">
        <v>0</v>
      </c>
      <c r="E36" s="22">
        <v>0</v>
      </c>
      <c r="F36" s="22">
        <v>0</v>
      </c>
      <c r="G36" s="21">
        <v>0</v>
      </c>
      <c r="H36" s="21">
        <f>I36</f>
        <v>0</v>
      </c>
      <c r="I36" s="21">
        <v>0</v>
      </c>
      <c r="J36" s="22">
        <v>0</v>
      </c>
      <c r="K36" s="22">
        <v>0</v>
      </c>
      <c r="L36" s="22">
        <f>M36+N36</f>
        <v>0</v>
      </c>
      <c r="M36" s="22">
        <v>0</v>
      </c>
      <c r="N36" s="22">
        <v>0</v>
      </c>
      <c r="O36" s="22">
        <v>0</v>
      </c>
      <c r="P36" s="21">
        <f>H36-L36</f>
        <v>0</v>
      </c>
      <c r="Q36" s="21">
        <f>I36-M36</f>
        <v>0</v>
      </c>
      <c r="R36" s="22">
        <f>J36-N36</f>
        <v>0</v>
      </c>
      <c r="S36" s="22">
        <f>K36-O36</f>
        <v>0</v>
      </c>
    </row>
    <row r="37" spans="1:19" s="11" customFormat="1" ht="52.2" customHeight="1" x14ac:dyDescent="0.3">
      <c r="A37" s="101" t="s">
        <v>65</v>
      </c>
      <c r="B37" s="101"/>
      <c r="C37" s="20">
        <f>D37+E37</f>
        <v>72069249.900000006</v>
      </c>
      <c r="D37" s="20">
        <f>D11+D25+D34</f>
        <v>71042000</v>
      </c>
      <c r="E37" s="20">
        <f>E11+E25</f>
        <v>1027249.9</v>
      </c>
      <c r="F37" s="20">
        <f>F11+F25+F34</f>
        <v>0</v>
      </c>
      <c r="G37" s="20">
        <f>G11+G25+G34</f>
        <v>9152300</v>
      </c>
      <c r="H37" s="20">
        <f>I37+J37</f>
        <v>10012981.110000001</v>
      </c>
      <c r="I37" s="20">
        <f>I11+I25+I34</f>
        <v>9870893.3900000006</v>
      </c>
      <c r="J37" s="20">
        <f>J11+J25</f>
        <v>142087.72</v>
      </c>
      <c r="K37" s="20">
        <f t="shared" ref="K37:S37" si="19">K11+K25+K34</f>
        <v>0</v>
      </c>
      <c r="L37" s="20">
        <f t="shared" si="19"/>
        <v>8556264.0099999998</v>
      </c>
      <c r="M37" s="20">
        <f t="shared" si="19"/>
        <v>8360057.4000000004</v>
      </c>
      <c r="N37" s="20">
        <f t="shared" si="19"/>
        <v>196206.61</v>
      </c>
      <c r="O37" s="20">
        <f t="shared" si="19"/>
        <v>0</v>
      </c>
      <c r="P37" s="20">
        <f t="shared" si="19"/>
        <v>1456717.1000000003</v>
      </c>
      <c r="Q37" s="20">
        <f t="shared" si="19"/>
        <v>1510835.9900000005</v>
      </c>
      <c r="R37" s="20">
        <f t="shared" si="19"/>
        <v>-54118.889999999992</v>
      </c>
      <c r="S37" s="20">
        <f t="shared" si="19"/>
        <v>0</v>
      </c>
    </row>
    <row r="38" spans="1:19" s="11" customFormat="1" x14ac:dyDescent="0.3">
      <c r="A38" s="7" t="s">
        <v>54</v>
      </c>
      <c r="B38" s="8" t="s">
        <v>55</v>
      </c>
      <c r="C38" s="20">
        <f>C39+C40</f>
        <v>79656600</v>
      </c>
      <c r="D38" s="20">
        <f t="shared" ref="D38:S38" si="20">D39+D40</f>
        <v>79656600</v>
      </c>
      <c r="E38" s="20">
        <f t="shared" si="20"/>
        <v>0</v>
      </c>
      <c r="F38" s="20">
        <f t="shared" si="20"/>
        <v>0</v>
      </c>
      <c r="G38" s="20">
        <f t="shared" si="20"/>
        <v>6638000</v>
      </c>
      <c r="H38" s="20">
        <f t="shared" si="20"/>
        <v>6638000</v>
      </c>
      <c r="I38" s="20">
        <f t="shared" si="20"/>
        <v>6638000</v>
      </c>
      <c r="J38" s="20">
        <f t="shared" si="20"/>
        <v>0</v>
      </c>
      <c r="K38" s="20">
        <f t="shared" si="20"/>
        <v>0</v>
      </c>
      <c r="L38" s="20">
        <f t="shared" si="20"/>
        <v>5012430</v>
      </c>
      <c r="M38" s="20">
        <f t="shared" si="20"/>
        <v>5012430</v>
      </c>
      <c r="N38" s="20">
        <f t="shared" si="20"/>
        <v>0</v>
      </c>
      <c r="O38" s="20">
        <f t="shared" si="20"/>
        <v>0</v>
      </c>
      <c r="P38" s="20">
        <f t="shared" si="20"/>
        <v>1625570</v>
      </c>
      <c r="Q38" s="20">
        <f t="shared" si="20"/>
        <v>1625570</v>
      </c>
      <c r="R38" s="20">
        <f t="shared" si="20"/>
        <v>0</v>
      </c>
      <c r="S38" s="20">
        <f t="shared" si="20"/>
        <v>0</v>
      </c>
    </row>
    <row r="39" spans="1:19" ht="31.2" x14ac:dyDescent="0.3">
      <c r="A39" s="9" t="s">
        <v>56</v>
      </c>
      <c r="B39" s="10" t="s">
        <v>57</v>
      </c>
      <c r="C39" s="21">
        <f>D39+E39</f>
        <v>79656600</v>
      </c>
      <c r="D39" s="21">
        <v>79656600</v>
      </c>
      <c r="E39" s="22">
        <v>0</v>
      </c>
      <c r="F39" s="22">
        <v>0</v>
      </c>
      <c r="G39" s="21">
        <v>6638000</v>
      </c>
      <c r="H39" s="21">
        <f>I39</f>
        <v>6638000</v>
      </c>
      <c r="I39" s="21">
        <v>6638000</v>
      </c>
      <c r="J39" s="22">
        <v>0</v>
      </c>
      <c r="K39" s="22">
        <v>0</v>
      </c>
      <c r="L39" s="21">
        <f>M39+N39</f>
        <v>5012430</v>
      </c>
      <c r="M39" s="21">
        <v>5012430</v>
      </c>
      <c r="N39" s="22">
        <v>0</v>
      </c>
      <c r="O39" s="22">
        <v>0</v>
      </c>
      <c r="P39" s="21">
        <f>H39-L39</f>
        <v>1625570</v>
      </c>
      <c r="Q39" s="21">
        <f>I39-M39</f>
        <v>1625570</v>
      </c>
      <c r="R39" s="21">
        <v>0</v>
      </c>
      <c r="S39" s="22">
        <v>0</v>
      </c>
    </row>
    <row r="40" spans="1:19" ht="409.2" hidden="1" customHeight="1" x14ac:dyDescent="0.3">
      <c r="A40" s="9" t="s">
        <v>58</v>
      </c>
      <c r="B40" s="31" t="s">
        <v>64</v>
      </c>
      <c r="C40" s="21">
        <f>D40+E40</f>
        <v>0</v>
      </c>
      <c r="D40" s="21">
        <v>0</v>
      </c>
      <c r="E40" s="22">
        <v>0</v>
      </c>
      <c r="F40" s="22">
        <v>0</v>
      </c>
      <c r="G40" s="21">
        <v>0</v>
      </c>
      <c r="H40" s="21">
        <f>I40</f>
        <v>0</v>
      </c>
      <c r="I40" s="21">
        <v>0</v>
      </c>
      <c r="J40" s="22">
        <v>0</v>
      </c>
      <c r="K40" s="22">
        <v>0</v>
      </c>
      <c r="L40" s="21">
        <f>M40+N40</f>
        <v>0</v>
      </c>
      <c r="M40" s="21">
        <v>0</v>
      </c>
      <c r="N40" s="21">
        <v>0</v>
      </c>
      <c r="O40" s="21">
        <v>0</v>
      </c>
      <c r="P40" s="21">
        <f>H40-L40</f>
        <v>0</v>
      </c>
      <c r="Q40" s="21">
        <f>I40-M40</f>
        <v>0</v>
      </c>
      <c r="R40" s="21">
        <v>0</v>
      </c>
      <c r="S40" s="21">
        <v>0</v>
      </c>
    </row>
    <row r="41" spans="1:19" s="11" customFormat="1" ht="27.6" customHeight="1" x14ac:dyDescent="0.3">
      <c r="A41" s="102" t="s">
        <v>116</v>
      </c>
      <c r="B41" s="102"/>
      <c r="C41" s="34">
        <f>C37+C38</f>
        <v>151725849.90000001</v>
      </c>
      <c r="D41" s="34">
        <f t="shared" ref="D41:S41" si="21">D37+D38</f>
        <v>150698600</v>
      </c>
      <c r="E41" s="34">
        <f t="shared" si="21"/>
        <v>1027249.9</v>
      </c>
      <c r="F41" s="34">
        <f t="shared" si="21"/>
        <v>0</v>
      </c>
      <c r="G41" s="34">
        <f t="shared" si="21"/>
        <v>15790300</v>
      </c>
      <c r="H41" s="34">
        <f t="shared" si="21"/>
        <v>16650981.110000001</v>
      </c>
      <c r="I41" s="34">
        <f t="shared" si="21"/>
        <v>16508893.390000001</v>
      </c>
      <c r="J41" s="34">
        <f t="shared" si="21"/>
        <v>142087.72</v>
      </c>
      <c r="K41" s="34">
        <f t="shared" si="21"/>
        <v>0</v>
      </c>
      <c r="L41" s="34">
        <f t="shared" si="21"/>
        <v>13568694.01</v>
      </c>
      <c r="M41" s="34">
        <f t="shared" si="21"/>
        <v>13372487.4</v>
      </c>
      <c r="N41" s="34">
        <f t="shared" si="21"/>
        <v>196206.61</v>
      </c>
      <c r="O41" s="34">
        <f t="shared" si="21"/>
        <v>0</v>
      </c>
      <c r="P41" s="34">
        <f t="shared" si="21"/>
        <v>3082287.1000000006</v>
      </c>
      <c r="Q41" s="34">
        <f t="shared" si="21"/>
        <v>3136405.99</v>
      </c>
      <c r="R41" s="34">
        <f t="shared" si="21"/>
        <v>-54118.889999999992</v>
      </c>
      <c r="S41" s="34">
        <f t="shared" si="21"/>
        <v>0</v>
      </c>
    </row>
    <row r="42" spans="1:19" ht="30" customHeight="1" x14ac:dyDescent="0.3">
      <c r="A42" s="13"/>
      <c r="B42" s="103" t="s">
        <v>115</v>
      </c>
      <c r="C42" s="10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8.2" customHeight="1" x14ac:dyDescent="0.3">
      <c r="A43" s="19" t="s">
        <v>117</v>
      </c>
      <c r="B43" s="8" t="s">
        <v>66</v>
      </c>
      <c r="C43" s="29">
        <f>D43+E43</f>
        <v>77979602</v>
      </c>
      <c r="D43" s="29">
        <f>D44</f>
        <v>77979000</v>
      </c>
      <c r="E43" s="29">
        <f t="shared" ref="E43:S43" si="22">E44</f>
        <v>602</v>
      </c>
      <c r="F43" s="29">
        <f t="shared" si="22"/>
        <v>0</v>
      </c>
      <c r="G43" s="29">
        <f t="shared" si="22"/>
        <v>5665676</v>
      </c>
      <c r="H43" s="29">
        <f t="shared" si="22"/>
        <v>5665672.4299999997</v>
      </c>
      <c r="I43" s="29">
        <f t="shared" si="22"/>
        <v>5665672.4299999997</v>
      </c>
      <c r="J43" s="29">
        <f t="shared" si="22"/>
        <v>0</v>
      </c>
      <c r="K43" s="29">
        <f t="shared" si="22"/>
        <v>0</v>
      </c>
      <c r="L43" s="29">
        <f t="shared" si="22"/>
        <v>3611394.7</v>
      </c>
      <c r="M43" s="29">
        <f t="shared" si="22"/>
        <v>3611394.7</v>
      </c>
      <c r="N43" s="29">
        <f t="shared" si="22"/>
        <v>0</v>
      </c>
      <c r="O43" s="29">
        <f t="shared" si="22"/>
        <v>0</v>
      </c>
      <c r="P43" s="29">
        <f t="shared" si="22"/>
        <v>2054277.7299999995</v>
      </c>
      <c r="Q43" s="29">
        <f t="shared" si="22"/>
        <v>2054277.7299999995</v>
      </c>
      <c r="R43" s="29">
        <f t="shared" si="22"/>
        <v>0</v>
      </c>
      <c r="S43" s="29">
        <f t="shared" si="22"/>
        <v>0</v>
      </c>
    </row>
    <row r="44" spans="1:19" ht="87" customHeight="1" x14ac:dyDescent="0.3">
      <c r="A44" s="27" t="s">
        <v>98</v>
      </c>
      <c r="B44" s="10" t="s">
        <v>67</v>
      </c>
      <c r="C44" s="15">
        <f t="shared" ref="C44:D78" si="23">D44+E44</f>
        <v>77979602</v>
      </c>
      <c r="D44" s="15">
        <v>77979000</v>
      </c>
      <c r="E44" s="15">
        <v>602</v>
      </c>
      <c r="F44" s="15">
        <v>0</v>
      </c>
      <c r="G44" s="15">
        <v>5665676</v>
      </c>
      <c r="H44" s="15">
        <f>I44+J44</f>
        <v>5665672.4299999997</v>
      </c>
      <c r="I44" s="15">
        <v>5665672.4299999997</v>
      </c>
      <c r="J44" s="15">
        <v>0</v>
      </c>
      <c r="K44" s="15">
        <v>0</v>
      </c>
      <c r="L44" s="15">
        <f>M44+N44</f>
        <v>3611394.7</v>
      </c>
      <c r="M44" s="15">
        <v>3611394.7</v>
      </c>
      <c r="N44" s="15">
        <v>0</v>
      </c>
      <c r="O44" s="15">
        <v>0</v>
      </c>
      <c r="P44" s="15">
        <f>Q44+R44</f>
        <v>2054277.7299999995</v>
      </c>
      <c r="Q44" s="15">
        <f>I44-M44</f>
        <v>2054277.7299999995</v>
      </c>
      <c r="R44" s="15">
        <f>J44-N44</f>
        <v>0</v>
      </c>
      <c r="S44" s="15">
        <f>K44-O44</f>
        <v>0</v>
      </c>
    </row>
    <row r="45" spans="1:19" ht="51.6" customHeight="1" x14ac:dyDescent="0.3">
      <c r="A45" s="19" t="s">
        <v>118</v>
      </c>
      <c r="B45" s="8" t="s">
        <v>68</v>
      </c>
      <c r="C45" s="29">
        <f t="shared" si="23"/>
        <v>44382837.899999999</v>
      </c>
      <c r="D45" s="29">
        <f>D46+D49+D52+D54</f>
        <v>43139940</v>
      </c>
      <c r="E45" s="29">
        <f>E46+E49+E52+E54</f>
        <v>1242897.8999999999</v>
      </c>
      <c r="F45" s="29">
        <f t="shared" ref="F45:P45" si="24">F46+F49+F52+F54</f>
        <v>220000</v>
      </c>
      <c r="G45" s="29">
        <f t="shared" si="24"/>
        <v>3093222</v>
      </c>
      <c r="H45" s="29">
        <f t="shared" si="24"/>
        <v>3225471.55</v>
      </c>
      <c r="I45" s="29">
        <f t="shared" si="24"/>
        <v>3092776.65</v>
      </c>
      <c r="J45" s="29">
        <f t="shared" si="24"/>
        <v>132694.9</v>
      </c>
      <c r="K45" s="29">
        <f t="shared" si="24"/>
        <v>0</v>
      </c>
      <c r="L45" s="29">
        <f t="shared" si="24"/>
        <v>2976996.47</v>
      </c>
      <c r="M45" s="29">
        <f t="shared" si="24"/>
        <v>2795196.86</v>
      </c>
      <c r="N45" s="29">
        <f t="shared" si="24"/>
        <v>181799.61</v>
      </c>
      <c r="O45" s="29">
        <f t="shared" si="24"/>
        <v>0</v>
      </c>
      <c r="P45" s="29">
        <f t="shared" si="24"/>
        <v>248475.07999999975</v>
      </c>
      <c r="Q45" s="29">
        <f t="shared" ref="Q45:S77" si="25">I45-M45</f>
        <v>297579.79000000004</v>
      </c>
      <c r="R45" s="29">
        <f t="shared" si="25"/>
        <v>-49104.709999999992</v>
      </c>
      <c r="S45" s="29">
        <f t="shared" si="25"/>
        <v>0</v>
      </c>
    </row>
    <row r="46" spans="1:19" ht="115.2" customHeight="1" x14ac:dyDescent="0.3">
      <c r="A46" s="14">
        <v>3100</v>
      </c>
      <c r="B46" s="8" t="s">
        <v>69</v>
      </c>
      <c r="C46" s="29">
        <f t="shared" si="23"/>
        <v>42989937.899999999</v>
      </c>
      <c r="D46" s="29">
        <f>D47+D48</f>
        <v>41747040</v>
      </c>
      <c r="E46" s="29">
        <f>E47+E48</f>
        <v>1242897.8999999999</v>
      </c>
      <c r="F46" s="29">
        <f t="shared" ref="F46:P46" si="26">F47+F48</f>
        <v>220000</v>
      </c>
      <c r="G46" s="29">
        <f t="shared" si="26"/>
        <v>3059062</v>
      </c>
      <c r="H46" s="29">
        <f t="shared" si="26"/>
        <v>3191743.55</v>
      </c>
      <c r="I46" s="29">
        <f t="shared" si="26"/>
        <v>3059048.65</v>
      </c>
      <c r="J46" s="29">
        <f t="shared" si="26"/>
        <v>132694.9</v>
      </c>
      <c r="K46" s="29">
        <f t="shared" si="26"/>
        <v>0</v>
      </c>
      <c r="L46" s="29">
        <f t="shared" si="26"/>
        <v>2936348.47</v>
      </c>
      <c r="M46" s="29">
        <f t="shared" si="26"/>
        <v>2754548.86</v>
      </c>
      <c r="N46" s="29">
        <f t="shared" si="26"/>
        <v>181799.61</v>
      </c>
      <c r="O46" s="29">
        <f t="shared" si="26"/>
        <v>0</v>
      </c>
      <c r="P46" s="29">
        <f t="shared" si="26"/>
        <v>255395.07999999975</v>
      </c>
      <c r="Q46" s="29">
        <f t="shared" si="25"/>
        <v>304499.79000000004</v>
      </c>
      <c r="R46" s="29">
        <f t="shared" si="25"/>
        <v>-49104.709999999992</v>
      </c>
      <c r="S46" s="29">
        <f t="shared" si="25"/>
        <v>0</v>
      </c>
    </row>
    <row r="47" spans="1:19" ht="117.6" customHeight="1" x14ac:dyDescent="0.3">
      <c r="A47" s="27" t="s">
        <v>99</v>
      </c>
      <c r="B47" s="28" t="s">
        <v>70</v>
      </c>
      <c r="C47" s="15">
        <f t="shared" si="23"/>
        <v>35050640</v>
      </c>
      <c r="D47" s="24">
        <v>34070640</v>
      </c>
      <c r="E47" s="24">
        <v>980000</v>
      </c>
      <c r="F47" s="24">
        <v>0</v>
      </c>
      <c r="G47" s="24">
        <v>2575466</v>
      </c>
      <c r="H47" s="24">
        <f>I47+J47</f>
        <v>2665251.96</v>
      </c>
      <c r="I47" s="24">
        <v>2575454.96</v>
      </c>
      <c r="J47" s="24">
        <v>89797</v>
      </c>
      <c r="K47" s="24">
        <v>0</v>
      </c>
      <c r="L47" s="24">
        <f>M47+N47</f>
        <v>2336419.9500000002</v>
      </c>
      <c r="M47" s="24">
        <v>2259323.71</v>
      </c>
      <c r="N47" s="24">
        <v>77096.240000000005</v>
      </c>
      <c r="O47" s="24">
        <v>0</v>
      </c>
      <c r="P47" s="24">
        <f>H47-L47</f>
        <v>328832.00999999978</v>
      </c>
      <c r="Q47" s="15">
        <f t="shared" si="25"/>
        <v>316131.25</v>
      </c>
      <c r="R47" s="15">
        <f t="shared" si="25"/>
        <v>12700.759999999995</v>
      </c>
      <c r="S47" s="15">
        <f t="shared" si="25"/>
        <v>0</v>
      </c>
    </row>
    <row r="48" spans="1:19" ht="64.8" customHeight="1" x14ac:dyDescent="0.3">
      <c r="A48" s="27" t="s">
        <v>100</v>
      </c>
      <c r="B48" s="28" t="s">
        <v>71</v>
      </c>
      <c r="C48" s="15">
        <f t="shared" si="23"/>
        <v>7939297.9000000004</v>
      </c>
      <c r="D48" s="24">
        <v>7676400</v>
      </c>
      <c r="E48" s="24">
        <v>262897.90000000002</v>
      </c>
      <c r="F48" s="24">
        <v>220000</v>
      </c>
      <c r="G48" s="24">
        <v>483596</v>
      </c>
      <c r="H48" s="24">
        <f>I48+J48</f>
        <v>526491.59</v>
      </c>
      <c r="I48" s="24">
        <v>483593.69</v>
      </c>
      <c r="J48" s="24">
        <v>42897.9</v>
      </c>
      <c r="K48" s="24">
        <v>0</v>
      </c>
      <c r="L48" s="24">
        <f>M48+N48</f>
        <v>599928.52</v>
      </c>
      <c r="M48" s="24">
        <v>495225.15</v>
      </c>
      <c r="N48" s="24">
        <v>104703.37</v>
      </c>
      <c r="O48" s="24">
        <v>0</v>
      </c>
      <c r="P48" s="24">
        <f>Q48+R48</f>
        <v>-73436.930000000022</v>
      </c>
      <c r="Q48" s="15">
        <f t="shared" si="25"/>
        <v>-11631.460000000021</v>
      </c>
      <c r="R48" s="15">
        <f t="shared" si="25"/>
        <v>-61805.469999999994</v>
      </c>
      <c r="S48" s="15">
        <f t="shared" si="25"/>
        <v>0</v>
      </c>
    </row>
    <row r="49" spans="1:19" ht="67.8" customHeight="1" x14ac:dyDescent="0.3">
      <c r="A49" s="14">
        <v>3110</v>
      </c>
      <c r="B49" s="12" t="s">
        <v>72</v>
      </c>
      <c r="C49" s="29">
        <f t="shared" si="23"/>
        <v>321800</v>
      </c>
      <c r="D49" s="29">
        <f>D50+D51</f>
        <v>321800</v>
      </c>
      <c r="E49" s="29">
        <f>E50+E51</f>
        <v>0</v>
      </c>
      <c r="F49" s="29">
        <f t="shared" ref="F49:G49" si="27">F50+F51</f>
        <v>0</v>
      </c>
      <c r="G49" s="29">
        <f t="shared" si="27"/>
        <v>0</v>
      </c>
      <c r="H49" s="29">
        <f>I49+J49</f>
        <v>0</v>
      </c>
      <c r="I49" s="29">
        <f>I50+I51</f>
        <v>0</v>
      </c>
      <c r="J49" s="29">
        <f t="shared" ref="J49:K49" si="28">J50+J51</f>
        <v>0</v>
      </c>
      <c r="K49" s="29">
        <f t="shared" si="28"/>
        <v>0</v>
      </c>
      <c r="L49" s="29">
        <f>L50+L51</f>
        <v>0</v>
      </c>
      <c r="M49" s="29">
        <f>M50+M51</f>
        <v>0</v>
      </c>
      <c r="N49" s="29">
        <f>N50+N51</f>
        <v>0</v>
      </c>
      <c r="O49" s="29">
        <f>O50+O51</f>
        <v>0</v>
      </c>
      <c r="P49" s="29">
        <f>P50+P51</f>
        <v>0</v>
      </c>
      <c r="Q49" s="29">
        <f t="shared" si="25"/>
        <v>0</v>
      </c>
      <c r="R49" s="29">
        <f t="shared" si="25"/>
        <v>0</v>
      </c>
      <c r="S49" s="29">
        <f t="shared" si="25"/>
        <v>0</v>
      </c>
    </row>
    <row r="50" spans="1:19" ht="138" customHeight="1" x14ac:dyDescent="0.3">
      <c r="A50" s="27" t="s">
        <v>101</v>
      </c>
      <c r="B50" s="28" t="s">
        <v>73</v>
      </c>
      <c r="C50" s="15">
        <f t="shared" si="23"/>
        <v>300000</v>
      </c>
      <c r="D50" s="15">
        <v>300000</v>
      </c>
      <c r="E50" s="15">
        <v>0</v>
      </c>
      <c r="F50" s="15">
        <v>0</v>
      </c>
      <c r="G50" s="15">
        <v>0</v>
      </c>
      <c r="H50" s="15">
        <f>I50+J50</f>
        <v>0</v>
      </c>
      <c r="I50" s="15">
        <v>0</v>
      </c>
      <c r="J50" s="15">
        <v>0</v>
      </c>
      <c r="K50" s="15">
        <v>0</v>
      </c>
      <c r="L50" s="15">
        <f>M50+N50</f>
        <v>0</v>
      </c>
      <c r="M50" s="15">
        <v>0</v>
      </c>
      <c r="N50" s="15">
        <v>0</v>
      </c>
      <c r="O50" s="15">
        <v>0</v>
      </c>
      <c r="P50" s="15">
        <f>Q50+R50</f>
        <v>0</v>
      </c>
      <c r="Q50" s="15">
        <f t="shared" si="25"/>
        <v>0</v>
      </c>
      <c r="R50" s="15">
        <f t="shared" si="25"/>
        <v>0</v>
      </c>
      <c r="S50" s="15">
        <f t="shared" si="25"/>
        <v>0</v>
      </c>
    </row>
    <row r="51" spans="1:19" ht="63.6" customHeight="1" x14ac:dyDescent="0.3">
      <c r="A51" s="27" t="s">
        <v>102</v>
      </c>
      <c r="B51" s="28" t="s">
        <v>74</v>
      </c>
      <c r="C51" s="15">
        <f t="shared" si="23"/>
        <v>21800</v>
      </c>
      <c r="D51" s="15">
        <v>21800</v>
      </c>
      <c r="E51" s="15">
        <v>0</v>
      </c>
      <c r="F51" s="15">
        <v>0</v>
      </c>
      <c r="G51" s="15">
        <v>0</v>
      </c>
      <c r="H51" s="15">
        <f>I51+J51</f>
        <v>0</v>
      </c>
      <c r="I51" s="15">
        <v>0</v>
      </c>
      <c r="J51" s="15">
        <v>0</v>
      </c>
      <c r="K51" s="15">
        <v>0</v>
      </c>
      <c r="L51" s="15">
        <f>M51+N51</f>
        <v>0</v>
      </c>
      <c r="M51" s="15">
        <v>0</v>
      </c>
      <c r="N51" s="15">
        <v>0</v>
      </c>
      <c r="O51" s="15">
        <v>0</v>
      </c>
      <c r="P51" s="15">
        <f>Q51+R51</f>
        <v>0</v>
      </c>
      <c r="Q51" s="15">
        <f t="shared" si="25"/>
        <v>0</v>
      </c>
      <c r="R51" s="15">
        <f t="shared" si="25"/>
        <v>0</v>
      </c>
      <c r="S51" s="15">
        <f t="shared" si="25"/>
        <v>0</v>
      </c>
    </row>
    <row r="52" spans="1:19" ht="98.4" hidden="1" customHeight="1" x14ac:dyDescent="0.3">
      <c r="A52" s="14">
        <v>3220</v>
      </c>
      <c r="B52" s="12" t="s">
        <v>75</v>
      </c>
      <c r="C52" s="29">
        <f t="shared" si="23"/>
        <v>0</v>
      </c>
      <c r="D52" s="29">
        <f>D53</f>
        <v>0</v>
      </c>
      <c r="E52" s="29">
        <f>E53</f>
        <v>0</v>
      </c>
      <c r="F52" s="29">
        <f t="shared" ref="F52:G52" si="29">F53</f>
        <v>0</v>
      </c>
      <c r="G52" s="29">
        <f t="shared" si="29"/>
        <v>0</v>
      </c>
      <c r="H52" s="29">
        <f>H53</f>
        <v>0</v>
      </c>
      <c r="I52" s="29">
        <f t="shared" ref="I52:O52" si="30">I53</f>
        <v>0</v>
      </c>
      <c r="J52" s="29">
        <f t="shared" si="30"/>
        <v>0</v>
      </c>
      <c r="K52" s="29">
        <f t="shared" si="30"/>
        <v>0</v>
      </c>
      <c r="L52" s="29">
        <f t="shared" si="30"/>
        <v>0</v>
      </c>
      <c r="M52" s="29">
        <f t="shared" si="30"/>
        <v>0</v>
      </c>
      <c r="N52" s="29">
        <f t="shared" si="30"/>
        <v>0</v>
      </c>
      <c r="O52" s="29">
        <f t="shared" si="30"/>
        <v>0</v>
      </c>
      <c r="P52" s="29">
        <f>P53</f>
        <v>0</v>
      </c>
      <c r="Q52" s="29">
        <f t="shared" si="25"/>
        <v>0</v>
      </c>
      <c r="R52" s="29">
        <f t="shared" si="25"/>
        <v>0</v>
      </c>
      <c r="S52" s="29">
        <f t="shared" si="25"/>
        <v>0</v>
      </c>
    </row>
    <row r="53" spans="1:19" ht="337.2" hidden="1" customHeight="1" x14ac:dyDescent="0.3">
      <c r="A53" s="27" t="s">
        <v>103</v>
      </c>
      <c r="B53" s="30" t="s">
        <v>76</v>
      </c>
      <c r="C53" s="15">
        <f t="shared" si="23"/>
        <v>0</v>
      </c>
      <c r="D53" s="15">
        <v>0</v>
      </c>
      <c r="E53" s="15">
        <v>0</v>
      </c>
      <c r="F53" s="15">
        <v>0</v>
      </c>
      <c r="G53" s="15">
        <v>0</v>
      </c>
      <c r="H53" s="15">
        <f>I53+J53</f>
        <v>0</v>
      </c>
      <c r="I53" s="15">
        <v>0</v>
      </c>
      <c r="J53" s="15">
        <v>0</v>
      </c>
      <c r="K53" s="15">
        <v>0</v>
      </c>
      <c r="L53" s="15">
        <f>M53+N53</f>
        <v>0</v>
      </c>
      <c r="M53" s="15">
        <v>0</v>
      </c>
      <c r="N53" s="15">
        <v>0</v>
      </c>
      <c r="O53" s="15">
        <v>0</v>
      </c>
      <c r="P53" s="15">
        <f>Q53+R53</f>
        <v>0</v>
      </c>
      <c r="Q53" s="15">
        <f t="shared" si="25"/>
        <v>0</v>
      </c>
      <c r="R53" s="15">
        <f t="shared" si="25"/>
        <v>0</v>
      </c>
      <c r="S53" s="15">
        <f t="shared" si="25"/>
        <v>0</v>
      </c>
    </row>
    <row r="54" spans="1:19" ht="23.4" customHeight="1" x14ac:dyDescent="0.3">
      <c r="A54" s="14">
        <v>3240</v>
      </c>
      <c r="B54" s="12" t="s">
        <v>77</v>
      </c>
      <c r="C54" s="29">
        <f t="shared" si="23"/>
        <v>1071100</v>
      </c>
      <c r="D54" s="29">
        <f>D55+D56</f>
        <v>1071100</v>
      </c>
      <c r="E54" s="29">
        <f>E55+E56</f>
        <v>0</v>
      </c>
      <c r="F54" s="29">
        <f t="shared" ref="F54:S54" si="31">F55+F56</f>
        <v>0</v>
      </c>
      <c r="G54" s="29">
        <f t="shared" si="31"/>
        <v>34160</v>
      </c>
      <c r="H54" s="29">
        <f t="shared" si="31"/>
        <v>33728</v>
      </c>
      <c r="I54" s="29">
        <f t="shared" si="31"/>
        <v>33728</v>
      </c>
      <c r="J54" s="29">
        <f t="shared" si="31"/>
        <v>0</v>
      </c>
      <c r="K54" s="29">
        <f t="shared" si="31"/>
        <v>0</v>
      </c>
      <c r="L54" s="29">
        <f t="shared" si="31"/>
        <v>40648</v>
      </c>
      <c r="M54" s="29">
        <f t="shared" si="31"/>
        <v>40648</v>
      </c>
      <c r="N54" s="29">
        <f t="shared" si="31"/>
        <v>0</v>
      </c>
      <c r="O54" s="29">
        <f t="shared" si="31"/>
        <v>0</v>
      </c>
      <c r="P54" s="29">
        <f t="shared" si="31"/>
        <v>-6920</v>
      </c>
      <c r="Q54" s="29">
        <f t="shared" si="31"/>
        <v>-6920</v>
      </c>
      <c r="R54" s="29">
        <f t="shared" si="31"/>
        <v>0</v>
      </c>
      <c r="S54" s="29">
        <f t="shared" si="31"/>
        <v>0</v>
      </c>
    </row>
    <row r="55" spans="1:19" ht="59.4" customHeight="1" x14ac:dyDescent="0.3">
      <c r="A55" s="27" t="s">
        <v>104</v>
      </c>
      <c r="B55" s="28" t="s">
        <v>78</v>
      </c>
      <c r="C55" s="15">
        <f t="shared" si="23"/>
        <v>144600</v>
      </c>
      <c r="D55" s="15">
        <v>144600</v>
      </c>
      <c r="E55" s="15">
        <v>0</v>
      </c>
      <c r="F55" s="15">
        <v>0</v>
      </c>
      <c r="G55" s="15">
        <v>0</v>
      </c>
      <c r="H55" s="15">
        <f>I55+J55</f>
        <v>0</v>
      </c>
      <c r="I55" s="15">
        <v>0</v>
      </c>
      <c r="J55" s="15">
        <v>0</v>
      </c>
      <c r="K55" s="15">
        <v>0</v>
      </c>
      <c r="L55" s="15">
        <f>M55+N55</f>
        <v>0</v>
      </c>
      <c r="M55" s="15">
        <v>0</v>
      </c>
      <c r="N55" s="15">
        <v>0</v>
      </c>
      <c r="O55" s="15">
        <v>0</v>
      </c>
      <c r="P55" s="15">
        <f>Q55+R55</f>
        <v>0</v>
      </c>
      <c r="Q55" s="15">
        <f t="shared" si="25"/>
        <v>0</v>
      </c>
      <c r="R55" s="15">
        <f t="shared" si="25"/>
        <v>0</v>
      </c>
      <c r="S55" s="15">
        <f t="shared" si="25"/>
        <v>0</v>
      </c>
    </row>
    <row r="56" spans="1:19" ht="57" customHeight="1" x14ac:dyDescent="0.3">
      <c r="A56" s="27" t="s">
        <v>105</v>
      </c>
      <c r="B56" s="28" t="s">
        <v>78</v>
      </c>
      <c r="C56" s="15">
        <f t="shared" si="23"/>
        <v>926500</v>
      </c>
      <c r="D56" s="15">
        <v>926500</v>
      </c>
      <c r="E56" s="15">
        <v>0</v>
      </c>
      <c r="F56" s="15">
        <v>0</v>
      </c>
      <c r="G56" s="15">
        <v>34160</v>
      </c>
      <c r="H56" s="15">
        <f>I56+J56</f>
        <v>33728</v>
      </c>
      <c r="I56" s="15">
        <v>33728</v>
      </c>
      <c r="J56" s="15">
        <v>0</v>
      </c>
      <c r="K56" s="15">
        <v>0</v>
      </c>
      <c r="L56" s="15">
        <f>M56+N56</f>
        <v>40648</v>
      </c>
      <c r="M56" s="15">
        <v>40648</v>
      </c>
      <c r="N56" s="15">
        <v>0</v>
      </c>
      <c r="O56" s="15">
        <v>0</v>
      </c>
      <c r="P56" s="15">
        <f>Q56+R56</f>
        <v>-6920</v>
      </c>
      <c r="Q56" s="15">
        <f t="shared" si="25"/>
        <v>-6920</v>
      </c>
      <c r="R56" s="15">
        <f t="shared" si="25"/>
        <v>0</v>
      </c>
      <c r="S56" s="15">
        <f t="shared" si="25"/>
        <v>0</v>
      </c>
    </row>
    <row r="57" spans="1:19" ht="23.4" customHeight="1" x14ac:dyDescent="0.3">
      <c r="A57" s="14">
        <v>4000</v>
      </c>
      <c r="B57" s="12" t="s">
        <v>79</v>
      </c>
      <c r="C57" s="15">
        <f t="shared" si="23"/>
        <v>94200</v>
      </c>
      <c r="D57" s="15">
        <f>D58</f>
        <v>94200</v>
      </c>
      <c r="E57" s="15">
        <f>E58</f>
        <v>0</v>
      </c>
      <c r="F57" s="15">
        <f t="shared" ref="F57:O58" si="32">F58</f>
        <v>0</v>
      </c>
      <c r="G57" s="15">
        <f t="shared" si="32"/>
        <v>0</v>
      </c>
      <c r="H57" s="15">
        <f t="shared" si="32"/>
        <v>0</v>
      </c>
      <c r="I57" s="15">
        <f t="shared" si="32"/>
        <v>0</v>
      </c>
      <c r="J57" s="15">
        <f t="shared" si="32"/>
        <v>0</v>
      </c>
      <c r="K57" s="15">
        <f t="shared" si="32"/>
        <v>0</v>
      </c>
      <c r="L57" s="15">
        <f t="shared" si="32"/>
        <v>0</v>
      </c>
      <c r="M57" s="15">
        <f t="shared" si="32"/>
        <v>0</v>
      </c>
      <c r="N57" s="15">
        <f t="shared" si="32"/>
        <v>0</v>
      </c>
      <c r="O57" s="15">
        <f t="shared" si="32"/>
        <v>0</v>
      </c>
      <c r="P57" s="15">
        <f>P58</f>
        <v>0</v>
      </c>
      <c r="Q57" s="15">
        <f t="shared" si="25"/>
        <v>0</v>
      </c>
      <c r="R57" s="15">
        <f t="shared" si="25"/>
        <v>0</v>
      </c>
      <c r="S57" s="15">
        <f t="shared" si="25"/>
        <v>0</v>
      </c>
    </row>
    <row r="58" spans="1:19" ht="46.2" customHeight="1" x14ac:dyDescent="0.3">
      <c r="A58" s="14">
        <v>4080</v>
      </c>
      <c r="B58" s="12" t="s">
        <v>80</v>
      </c>
      <c r="C58" s="29">
        <f t="shared" si="23"/>
        <v>94200</v>
      </c>
      <c r="D58" s="29">
        <f>D59</f>
        <v>94200</v>
      </c>
      <c r="E58" s="29">
        <f>E59</f>
        <v>0</v>
      </c>
      <c r="F58" s="29">
        <f t="shared" si="32"/>
        <v>0</v>
      </c>
      <c r="G58" s="29">
        <f t="shared" si="32"/>
        <v>0</v>
      </c>
      <c r="H58" s="29">
        <f t="shared" si="32"/>
        <v>0</v>
      </c>
      <c r="I58" s="29">
        <f t="shared" si="32"/>
        <v>0</v>
      </c>
      <c r="J58" s="29">
        <f t="shared" si="32"/>
        <v>0</v>
      </c>
      <c r="K58" s="29">
        <f t="shared" si="32"/>
        <v>0</v>
      </c>
      <c r="L58" s="29">
        <f t="shared" si="32"/>
        <v>0</v>
      </c>
      <c r="M58" s="29">
        <f t="shared" si="32"/>
        <v>0</v>
      </c>
      <c r="N58" s="29">
        <f t="shared" si="32"/>
        <v>0</v>
      </c>
      <c r="O58" s="29">
        <f t="shared" si="32"/>
        <v>0</v>
      </c>
      <c r="P58" s="29">
        <f>P59</f>
        <v>0</v>
      </c>
      <c r="Q58" s="29">
        <f t="shared" si="25"/>
        <v>0</v>
      </c>
      <c r="R58" s="29">
        <f t="shared" si="25"/>
        <v>0</v>
      </c>
      <c r="S58" s="29">
        <f t="shared" si="25"/>
        <v>0</v>
      </c>
    </row>
    <row r="59" spans="1:19" ht="40.200000000000003" customHeight="1" x14ac:dyDescent="0.3">
      <c r="A59" s="27" t="s">
        <v>106</v>
      </c>
      <c r="B59" s="28" t="s">
        <v>81</v>
      </c>
      <c r="C59" s="15">
        <f t="shared" si="23"/>
        <v>94200</v>
      </c>
      <c r="D59" s="15">
        <v>94200</v>
      </c>
      <c r="E59" s="15">
        <v>0</v>
      </c>
      <c r="F59" s="15">
        <v>0</v>
      </c>
      <c r="G59" s="15">
        <v>0</v>
      </c>
      <c r="H59" s="15">
        <f>I59+J59</f>
        <v>0</v>
      </c>
      <c r="I59" s="15">
        <v>0</v>
      </c>
      <c r="J59" s="15">
        <v>0</v>
      </c>
      <c r="K59" s="15">
        <v>0</v>
      </c>
      <c r="L59" s="15">
        <f>M59+N59</f>
        <v>0</v>
      </c>
      <c r="M59" s="15">
        <v>0</v>
      </c>
      <c r="N59" s="15">
        <v>0</v>
      </c>
      <c r="O59" s="15">
        <v>0</v>
      </c>
      <c r="P59" s="15">
        <f>Q59+R59</f>
        <v>0</v>
      </c>
      <c r="Q59" s="15">
        <f t="shared" si="25"/>
        <v>0</v>
      </c>
      <c r="R59" s="15">
        <f t="shared" si="25"/>
        <v>0</v>
      </c>
      <c r="S59" s="15">
        <f t="shared" si="25"/>
        <v>0</v>
      </c>
    </row>
    <row r="60" spans="1:19" ht="26.4" customHeight="1" x14ac:dyDescent="0.3">
      <c r="A60" s="14">
        <v>5000</v>
      </c>
      <c r="B60" s="12" t="s">
        <v>82</v>
      </c>
      <c r="C60" s="29">
        <f t="shared" si="23"/>
        <v>120300</v>
      </c>
      <c r="D60" s="29">
        <f>D61</f>
        <v>120300</v>
      </c>
      <c r="E60" s="29">
        <f>E61</f>
        <v>0</v>
      </c>
      <c r="F60" s="29">
        <f t="shared" ref="F60:O61" si="33">F61</f>
        <v>0</v>
      </c>
      <c r="G60" s="29">
        <f t="shared" si="33"/>
        <v>6989</v>
      </c>
      <c r="H60" s="29">
        <f t="shared" si="33"/>
        <v>6989</v>
      </c>
      <c r="I60" s="29">
        <f t="shared" si="33"/>
        <v>6989</v>
      </c>
      <c r="J60" s="29">
        <f t="shared" si="33"/>
        <v>0</v>
      </c>
      <c r="K60" s="29">
        <f t="shared" si="33"/>
        <v>0</v>
      </c>
      <c r="L60" s="29">
        <f t="shared" si="33"/>
        <v>0</v>
      </c>
      <c r="M60" s="29">
        <f t="shared" si="33"/>
        <v>0</v>
      </c>
      <c r="N60" s="29">
        <f t="shared" si="33"/>
        <v>0</v>
      </c>
      <c r="O60" s="29">
        <f t="shared" si="33"/>
        <v>0</v>
      </c>
      <c r="P60" s="29">
        <f>P61</f>
        <v>6989</v>
      </c>
      <c r="Q60" s="29">
        <f t="shared" si="25"/>
        <v>6989</v>
      </c>
      <c r="R60" s="29">
        <f t="shared" si="25"/>
        <v>0</v>
      </c>
      <c r="S60" s="29">
        <f t="shared" si="25"/>
        <v>0</v>
      </c>
    </row>
    <row r="61" spans="1:19" ht="55.8" customHeight="1" x14ac:dyDescent="0.3">
      <c r="A61" s="27">
        <v>5060</v>
      </c>
      <c r="B61" s="28" t="s">
        <v>83</v>
      </c>
      <c r="C61" s="15">
        <f t="shared" si="23"/>
        <v>120300</v>
      </c>
      <c r="D61" s="15">
        <f>D62</f>
        <v>120300</v>
      </c>
      <c r="E61" s="15">
        <f>E62</f>
        <v>0</v>
      </c>
      <c r="F61" s="15">
        <f t="shared" si="33"/>
        <v>0</v>
      </c>
      <c r="G61" s="15">
        <f>G62</f>
        <v>6989</v>
      </c>
      <c r="H61" s="15">
        <f t="shared" si="33"/>
        <v>6989</v>
      </c>
      <c r="I61" s="15">
        <f t="shared" si="33"/>
        <v>6989</v>
      </c>
      <c r="J61" s="15">
        <f t="shared" si="33"/>
        <v>0</v>
      </c>
      <c r="K61" s="15">
        <f t="shared" si="33"/>
        <v>0</v>
      </c>
      <c r="L61" s="15">
        <f t="shared" si="33"/>
        <v>0</v>
      </c>
      <c r="M61" s="15">
        <f t="shared" si="33"/>
        <v>0</v>
      </c>
      <c r="N61" s="15">
        <f t="shared" si="33"/>
        <v>0</v>
      </c>
      <c r="O61" s="15">
        <f t="shared" si="33"/>
        <v>0</v>
      </c>
      <c r="P61" s="15">
        <f>P62</f>
        <v>6989</v>
      </c>
      <c r="Q61" s="15">
        <f t="shared" si="25"/>
        <v>6989</v>
      </c>
      <c r="R61" s="15">
        <f t="shared" si="25"/>
        <v>0</v>
      </c>
      <c r="S61" s="15">
        <f t="shared" si="25"/>
        <v>0</v>
      </c>
    </row>
    <row r="62" spans="1:19" ht="121.8" customHeight="1" x14ac:dyDescent="0.3">
      <c r="A62" s="27" t="s">
        <v>107</v>
      </c>
      <c r="B62" s="28" t="s">
        <v>84</v>
      </c>
      <c r="C62" s="15">
        <f t="shared" si="23"/>
        <v>120300</v>
      </c>
      <c r="D62" s="15">
        <v>120300</v>
      </c>
      <c r="E62" s="15">
        <v>0</v>
      </c>
      <c r="F62" s="15">
        <v>0</v>
      </c>
      <c r="G62" s="15">
        <v>6989</v>
      </c>
      <c r="H62" s="15">
        <f>I62+J62</f>
        <v>6989</v>
      </c>
      <c r="I62" s="15">
        <v>6989</v>
      </c>
      <c r="J62" s="15">
        <v>0</v>
      </c>
      <c r="K62" s="15">
        <v>0</v>
      </c>
      <c r="L62" s="15">
        <f>M62+N62</f>
        <v>0</v>
      </c>
      <c r="M62" s="15">
        <v>0</v>
      </c>
      <c r="N62" s="15">
        <v>0</v>
      </c>
      <c r="O62" s="15">
        <v>0</v>
      </c>
      <c r="P62" s="15">
        <f>Q62+R62</f>
        <v>6989</v>
      </c>
      <c r="Q62" s="15">
        <f t="shared" si="25"/>
        <v>6989</v>
      </c>
      <c r="R62" s="15">
        <f t="shared" si="25"/>
        <v>0</v>
      </c>
      <c r="S62" s="15">
        <f t="shared" si="25"/>
        <v>0</v>
      </c>
    </row>
    <row r="63" spans="1:19" ht="39" customHeight="1" x14ac:dyDescent="0.3">
      <c r="A63" s="14">
        <v>6000</v>
      </c>
      <c r="B63" s="12" t="s">
        <v>85</v>
      </c>
      <c r="C63" s="29">
        <f t="shared" si="23"/>
        <v>27411050</v>
      </c>
      <c r="D63" s="29">
        <f>D64+D66+D67</f>
        <v>18945000</v>
      </c>
      <c r="E63" s="29">
        <f>E64+E66+E67</f>
        <v>8466050</v>
      </c>
      <c r="F63" s="29">
        <f t="shared" ref="F63:O63" si="34">F64+F66+F67</f>
        <v>8462300</v>
      </c>
      <c r="G63" s="29">
        <f t="shared" si="34"/>
        <v>380847</v>
      </c>
      <c r="H63" s="29">
        <f t="shared" si="34"/>
        <v>380543.66</v>
      </c>
      <c r="I63" s="29">
        <f t="shared" si="34"/>
        <v>380543.66</v>
      </c>
      <c r="J63" s="29">
        <f t="shared" si="34"/>
        <v>0</v>
      </c>
      <c r="K63" s="29">
        <f t="shared" si="34"/>
        <v>0</v>
      </c>
      <c r="L63" s="29">
        <f t="shared" si="34"/>
        <v>444650.68</v>
      </c>
      <c r="M63" s="29">
        <f t="shared" si="34"/>
        <v>444650.68</v>
      </c>
      <c r="N63" s="29">
        <f t="shared" si="34"/>
        <v>0</v>
      </c>
      <c r="O63" s="29">
        <f t="shared" si="34"/>
        <v>0</v>
      </c>
      <c r="P63" s="29">
        <f>P64+P65+P67</f>
        <v>-64107.020000000019</v>
      </c>
      <c r="Q63" s="29">
        <f t="shared" si="25"/>
        <v>-64107.020000000019</v>
      </c>
      <c r="R63" s="29">
        <f t="shared" si="25"/>
        <v>0</v>
      </c>
      <c r="S63" s="29">
        <f t="shared" si="25"/>
        <v>0</v>
      </c>
    </row>
    <row r="64" spans="1:19" ht="46.2" customHeight="1" x14ac:dyDescent="0.3">
      <c r="A64" s="14" t="s">
        <v>108</v>
      </c>
      <c r="B64" s="12" t="s">
        <v>86</v>
      </c>
      <c r="C64" s="29">
        <f t="shared" si="23"/>
        <v>27283212</v>
      </c>
      <c r="D64" s="29">
        <v>18817162</v>
      </c>
      <c r="E64" s="29">
        <v>8466050</v>
      </c>
      <c r="F64" s="29">
        <v>8462300</v>
      </c>
      <c r="G64" s="29">
        <v>380847</v>
      </c>
      <c r="H64" s="29">
        <f>I64+J64</f>
        <v>380543.66</v>
      </c>
      <c r="I64" s="29">
        <v>380543.66</v>
      </c>
      <c r="J64" s="29">
        <v>0</v>
      </c>
      <c r="K64" s="29">
        <v>0</v>
      </c>
      <c r="L64" s="29">
        <f>M64+N64</f>
        <v>444650.68</v>
      </c>
      <c r="M64" s="29">
        <v>444650.68</v>
      </c>
      <c r="N64" s="29">
        <v>0</v>
      </c>
      <c r="O64" s="29">
        <v>0</v>
      </c>
      <c r="P64" s="29">
        <f>Q64+R64</f>
        <v>-64107.020000000019</v>
      </c>
      <c r="Q64" s="29">
        <f t="shared" si="25"/>
        <v>-64107.020000000019</v>
      </c>
      <c r="R64" s="29">
        <f t="shared" si="25"/>
        <v>0</v>
      </c>
      <c r="S64" s="29">
        <f t="shared" si="25"/>
        <v>0</v>
      </c>
    </row>
    <row r="65" spans="1:20" ht="43.8" customHeight="1" x14ac:dyDescent="0.3">
      <c r="A65" s="14">
        <v>6080</v>
      </c>
      <c r="B65" s="12" t="s">
        <v>87</v>
      </c>
      <c r="C65" s="29">
        <f t="shared" si="23"/>
        <v>119238</v>
      </c>
      <c r="D65" s="29">
        <f>D66</f>
        <v>119238</v>
      </c>
      <c r="E65" s="29">
        <f>E66</f>
        <v>0</v>
      </c>
      <c r="F65" s="29">
        <f t="shared" ref="F65:O65" si="35">F66</f>
        <v>0</v>
      </c>
      <c r="G65" s="29">
        <f t="shared" si="35"/>
        <v>0</v>
      </c>
      <c r="H65" s="29">
        <f t="shared" si="35"/>
        <v>0</v>
      </c>
      <c r="I65" s="29">
        <f t="shared" si="35"/>
        <v>0</v>
      </c>
      <c r="J65" s="29">
        <f t="shared" si="35"/>
        <v>0</v>
      </c>
      <c r="K65" s="29">
        <f t="shared" si="35"/>
        <v>0</v>
      </c>
      <c r="L65" s="29">
        <f t="shared" si="35"/>
        <v>0</v>
      </c>
      <c r="M65" s="29">
        <f t="shared" si="35"/>
        <v>0</v>
      </c>
      <c r="N65" s="29">
        <f t="shared" si="35"/>
        <v>0</v>
      </c>
      <c r="O65" s="29">
        <f t="shared" si="35"/>
        <v>0</v>
      </c>
      <c r="P65" s="29">
        <f>P66</f>
        <v>0</v>
      </c>
      <c r="Q65" s="29">
        <f t="shared" si="25"/>
        <v>0</v>
      </c>
      <c r="R65" s="29">
        <f t="shared" si="25"/>
        <v>0</v>
      </c>
      <c r="S65" s="29">
        <f t="shared" si="25"/>
        <v>0</v>
      </c>
    </row>
    <row r="66" spans="1:20" ht="60.6" customHeight="1" x14ac:dyDescent="0.3">
      <c r="A66" s="27" t="s">
        <v>109</v>
      </c>
      <c r="B66" s="28" t="s">
        <v>88</v>
      </c>
      <c r="C66" s="15">
        <f t="shared" si="23"/>
        <v>119238</v>
      </c>
      <c r="D66" s="15">
        <v>119238</v>
      </c>
      <c r="E66" s="15">
        <v>0</v>
      </c>
      <c r="F66" s="15">
        <v>0</v>
      </c>
      <c r="G66" s="15">
        <v>0</v>
      </c>
      <c r="H66" s="15">
        <f>I66+J66</f>
        <v>0</v>
      </c>
      <c r="I66" s="15">
        <v>0</v>
      </c>
      <c r="J66" s="15">
        <v>0</v>
      </c>
      <c r="K66" s="15">
        <v>0</v>
      </c>
      <c r="L66" s="15">
        <f>M66+N66</f>
        <v>0</v>
      </c>
      <c r="M66" s="15">
        <v>0</v>
      </c>
      <c r="N66" s="15">
        <v>0</v>
      </c>
      <c r="O66" s="15">
        <v>0</v>
      </c>
      <c r="P66" s="15">
        <f>Q66+R66</f>
        <v>0</v>
      </c>
      <c r="Q66" s="15">
        <f t="shared" si="25"/>
        <v>0</v>
      </c>
      <c r="R66" s="15">
        <f t="shared" si="25"/>
        <v>0</v>
      </c>
      <c r="S66" s="15">
        <f t="shared" si="25"/>
        <v>0</v>
      </c>
    </row>
    <row r="67" spans="1:20" ht="59.4" customHeight="1" x14ac:dyDescent="0.3">
      <c r="A67" s="14" t="s">
        <v>110</v>
      </c>
      <c r="B67" s="12" t="s">
        <v>89</v>
      </c>
      <c r="C67" s="29">
        <f t="shared" si="23"/>
        <v>8600</v>
      </c>
      <c r="D67" s="29">
        <v>8600</v>
      </c>
      <c r="E67" s="29">
        <v>0</v>
      </c>
      <c r="F67" s="29">
        <v>0</v>
      </c>
      <c r="G67" s="29">
        <v>0</v>
      </c>
      <c r="H67" s="29">
        <f>I67+J67</f>
        <v>0</v>
      </c>
      <c r="I67" s="29">
        <v>0</v>
      </c>
      <c r="J67" s="29">
        <v>0</v>
      </c>
      <c r="K67" s="29">
        <v>0</v>
      </c>
      <c r="L67" s="29">
        <f>M67+N67</f>
        <v>0</v>
      </c>
      <c r="M67" s="29">
        <v>0</v>
      </c>
      <c r="N67" s="29">
        <v>0</v>
      </c>
      <c r="O67" s="29">
        <v>0</v>
      </c>
      <c r="P67" s="29">
        <f>Q67+R67</f>
        <v>0</v>
      </c>
      <c r="Q67" s="29">
        <f t="shared" si="25"/>
        <v>0</v>
      </c>
      <c r="R67" s="29">
        <f t="shared" si="25"/>
        <v>0</v>
      </c>
      <c r="S67" s="29">
        <f t="shared" si="25"/>
        <v>0</v>
      </c>
    </row>
    <row r="68" spans="1:20" ht="25.2" customHeight="1" x14ac:dyDescent="0.3">
      <c r="A68" s="14">
        <v>7000</v>
      </c>
      <c r="B68" s="12" t="s">
        <v>90</v>
      </c>
      <c r="C68" s="29">
        <f t="shared" si="23"/>
        <v>1262360</v>
      </c>
      <c r="D68" s="29">
        <f>D69</f>
        <v>1262360</v>
      </c>
      <c r="E68" s="29">
        <f>E69</f>
        <v>0</v>
      </c>
      <c r="F68" s="29">
        <f t="shared" ref="F68:O68" si="36">F69</f>
        <v>0</v>
      </c>
      <c r="G68" s="29">
        <f t="shared" si="36"/>
        <v>2600</v>
      </c>
      <c r="H68" s="29">
        <f t="shared" si="36"/>
        <v>2530</v>
      </c>
      <c r="I68" s="29">
        <f t="shared" si="36"/>
        <v>2530</v>
      </c>
      <c r="J68" s="29">
        <f t="shared" si="36"/>
        <v>0</v>
      </c>
      <c r="K68" s="29">
        <f t="shared" si="36"/>
        <v>0</v>
      </c>
      <c r="L68" s="29">
        <f t="shared" si="36"/>
        <v>0</v>
      </c>
      <c r="M68" s="29">
        <f t="shared" si="36"/>
        <v>0</v>
      </c>
      <c r="N68" s="29">
        <f t="shared" si="36"/>
        <v>0</v>
      </c>
      <c r="O68" s="29">
        <f t="shared" si="36"/>
        <v>0</v>
      </c>
      <c r="P68" s="29">
        <f>P69</f>
        <v>2530</v>
      </c>
      <c r="Q68" s="29">
        <f t="shared" si="25"/>
        <v>2530</v>
      </c>
      <c r="R68" s="29">
        <f t="shared" si="25"/>
        <v>0</v>
      </c>
      <c r="S68" s="29">
        <f t="shared" si="25"/>
        <v>0</v>
      </c>
    </row>
    <row r="69" spans="1:20" ht="45" customHeight="1" x14ac:dyDescent="0.3">
      <c r="A69" s="27">
        <v>7500</v>
      </c>
      <c r="B69" s="28" t="s">
        <v>91</v>
      </c>
      <c r="C69" s="15">
        <f t="shared" si="23"/>
        <v>1262360</v>
      </c>
      <c r="D69" s="15">
        <f>D70+D71</f>
        <v>1262360</v>
      </c>
      <c r="E69" s="15">
        <f>E70+E71</f>
        <v>0</v>
      </c>
      <c r="F69" s="15">
        <f t="shared" ref="F69:O69" si="37">F70+F71</f>
        <v>0</v>
      </c>
      <c r="G69" s="15">
        <f t="shared" si="37"/>
        <v>2600</v>
      </c>
      <c r="H69" s="15">
        <f t="shared" si="37"/>
        <v>2530</v>
      </c>
      <c r="I69" s="15">
        <f t="shared" si="37"/>
        <v>2530</v>
      </c>
      <c r="J69" s="15">
        <f t="shared" si="37"/>
        <v>0</v>
      </c>
      <c r="K69" s="15">
        <f t="shared" si="37"/>
        <v>0</v>
      </c>
      <c r="L69" s="15">
        <f t="shared" si="37"/>
        <v>0</v>
      </c>
      <c r="M69" s="15">
        <f t="shared" si="37"/>
        <v>0</v>
      </c>
      <c r="N69" s="15">
        <f t="shared" si="37"/>
        <v>0</v>
      </c>
      <c r="O69" s="15">
        <f t="shared" si="37"/>
        <v>0</v>
      </c>
      <c r="P69" s="15">
        <f>P70+P71</f>
        <v>2530</v>
      </c>
      <c r="Q69" s="15">
        <f t="shared" si="25"/>
        <v>2530</v>
      </c>
      <c r="R69" s="15">
        <f t="shared" si="25"/>
        <v>0</v>
      </c>
      <c r="S69" s="15">
        <f t="shared" si="25"/>
        <v>0</v>
      </c>
    </row>
    <row r="70" spans="1:20" ht="54.6" customHeight="1" x14ac:dyDescent="0.3">
      <c r="A70" s="27" t="s">
        <v>111</v>
      </c>
      <c r="B70" s="28" t="s">
        <v>92</v>
      </c>
      <c r="C70" s="15">
        <f t="shared" si="23"/>
        <v>1069400</v>
      </c>
      <c r="D70" s="15">
        <v>1069400</v>
      </c>
      <c r="E70" s="15">
        <v>0</v>
      </c>
      <c r="F70" s="15">
        <v>0</v>
      </c>
      <c r="G70" s="15">
        <v>0</v>
      </c>
      <c r="H70" s="15">
        <f>I70+J70</f>
        <v>0</v>
      </c>
      <c r="I70" s="15">
        <v>0</v>
      </c>
      <c r="J70" s="15">
        <v>0</v>
      </c>
      <c r="K70" s="15">
        <v>0</v>
      </c>
      <c r="L70" s="15">
        <f>M70+N70</f>
        <v>0</v>
      </c>
      <c r="M70" s="15">
        <v>0</v>
      </c>
      <c r="N70" s="15">
        <v>0</v>
      </c>
      <c r="O70" s="15">
        <v>0</v>
      </c>
      <c r="P70" s="15">
        <f>Q70+R70</f>
        <v>0</v>
      </c>
      <c r="Q70" s="15">
        <f t="shared" si="25"/>
        <v>0</v>
      </c>
      <c r="R70" s="15">
        <f t="shared" si="25"/>
        <v>0</v>
      </c>
      <c r="S70" s="15">
        <f t="shared" si="25"/>
        <v>0</v>
      </c>
    </row>
    <row r="71" spans="1:20" ht="48.6" customHeight="1" x14ac:dyDescent="0.3">
      <c r="A71" s="27" t="s">
        <v>112</v>
      </c>
      <c r="B71" s="28" t="s">
        <v>92</v>
      </c>
      <c r="C71" s="15">
        <f t="shared" si="23"/>
        <v>192960</v>
      </c>
      <c r="D71" s="15">
        <v>192960</v>
      </c>
      <c r="E71" s="15">
        <v>0</v>
      </c>
      <c r="F71" s="15">
        <v>0</v>
      </c>
      <c r="G71" s="15">
        <v>2600</v>
      </c>
      <c r="H71" s="15">
        <f>I71+J71</f>
        <v>2530</v>
      </c>
      <c r="I71" s="15">
        <v>2530</v>
      </c>
      <c r="J71" s="15">
        <v>0</v>
      </c>
      <c r="K71" s="15">
        <v>0</v>
      </c>
      <c r="L71" s="15">
        <f>M71+N71</f>
        <v>0</v>
      </c>
      <c r="M71" s="15">
        <v>0</v>
      </c>
      <c r="N71" s="15">
        <v>0</v>
      </c>
      <c r="O71" s="15">
        <v>0</v>
      </c>
      <c r="P71" s="15">
        <f>Q71+R71</f>
        <v>2530</v>
      </c>
      <c r="Q71" s="15">
        <f t="shared" si="25"/>
        <v>2530</v>
      </c>
      <c r="R71" s="15">
        <f t="shared" si="25"/>
        <v>0</v>
      </c>
      <c r="S71" s="15">
        <f t="shared" si="25"/>
        <v>0</v>
      </c>
    </row>
    <row r="72" spans="1:20" ht="26.4" customHeight="1" x14ac:dyDescent="0.3">
      <c r="A72" s="14">
        <v>8000</v>
      </c>
      <c r="B72" s="12" t="s">
        <v>93</v>
      </c>
      <c r="C72" s="29">
        <f t="shared" si="23"/>
        <v>475500</v>
      </c>
      <c r="D72" s="29">
        <f>D73+D75</f>
        <v>475500</v>
      </c>
      <c r="E72" s="29">
        <f>E73+E75</f>
        <v>0</v>
      </c>
      <c r="F72" s="29">
        <f t="shared" ref="F72:O72" si="38">F73+F75</f>
        <v>0</v>
      </c>
      <c r="G72" s="29">
        <f t="shared" si="38"/>
        <v>0</v>
      </c>
      <c r="H72" s="29">
        <f t="shared" si="38"/>
        <v>0</v>
      </c>
      <c r="I72" s="29">
        <f t="shared" si="38"/>
        <v>0</v>
      </c>
      <c r="J72" s="29">
        <f t="shared" si="38"/>
        <v>0</v>
      </c>
      <c r="K72" s="29">
        <f t="shared" si="38"/>
        <v>0</v>
      </c>
      <c r="L72" s="29">
        <f t="shared" si="38"/>
        <v>0</v>
      </c>
      <c r="M72" s="29">
        <f t="shared" si="38"/>
        <v>0</v>
      </c>
      <c r="N72" s="29">
        <f t="shared" si="38"/>
        <v>0</v>
      </c>
      <c r="O72" s="29">
        <f t="shared" si="38"/>
        <v>0</v>
      </c>
      <c r="P72" s="29">
        <f>P73+P75</f>
        <v>0</v>
      </c>
      <c r="Q72" s="29">
        <f t="shared" si="25"/>
        <v>0</v>
      </c>
      <c r="R72" s="29">
        <f t="shared" si="25"/>
        <v>0</v>
      </c>
      <c r="S72" s="29">
        <f t="shared" si="25"/>
        <v>0</v>
      </c>
    </row>
    <row r="73" spans="1:20" ht="49.2" customHeight="1" x14ac:dyDescent="0.3">
      <c r="A73" s="27">
        <v>8100</v>
      </c>
      <c r="B73" s="28" t="s">
        <v>94</v>
      </c>
      <c r="C73" s="15">
        <f t="shared" si="23"/>
        <v>275500</v>
      </c>
      <c r="D73" s="15">
        <f>D74</f>
        <v>275500</v>
      </c>
      <c r="E73" s="15">
        <f>E74</f>
        <v>0</v>
      </c>
      <c r="F73" s="15">
        <f t="shared" ref="F73:O73" si="39">F74</f>
        <v>0</v>
      </c>
      <c r="G73" s="15">
        <f t="shared" si="39"/>
        <v>0</v>
      </c>
      <c r="H73" s="15">
        <f t="shared" si="39"/>
        <v>0</v>
      </c>
      <c r="I73" s="15">
        <f t="shared" si="39"/>
        <v>0</v>
      </c>
      <c r="J73" s="15">
        <f t="shared" si="39"/>
        <v>0</v>
      </c>
      <c r="K73" s="15">
        <f t="shared" si="39"/>
        <v>0</v>
      </c>
      <c r="L73" s="15">
        <f t="shared" si="39"/>
        <v>0</v>
      </c>
      <c r="M73" s="15">
        <f t="shared" si="39"/>
        <v>0</v>
      </c>
      <c r="N73" s="15">
        <f t="shared" si="39"/>
        <v>0</v>
      </c>
      <c r="O73" s="15">
        <f t="shared" si="39"/>
        <v>0</v>
      </c>
      <c r="P73" s="15">
        <f>P74</f>
        <v>0</v>
      </c>
      <c r="Q73" s="15">
        <f t="shared" si="25"/>
        <v>0</v>
      </c>
      <c r="R73" s="15">
        <f t="shared" si="25"/>
        <v>0</v>
      </c>
      <c r="S73" s="15">
        <f t="shared" si="25"/>
        <v>0</v>
      </c>
    </row>
    <row r="74" spans="1:20" ht="81.599999999999994" customHeight="1" x14ac:dyDescent="0.3">
      <c r="A74" s="27" t="s">
        <v>113</v>
      </c>
      <c r="B74" s="28" t="s">
        <v>95</v>
      </c>
      <c r="C74" s="15">
        <f t="shared" si="23"/>
        <v>275500</v>
      </c>
      <c r="D74" s="15">
        <v>275500</v>
      </c>
      <c r="E74" s="15">
        <v>0</v>
      </c>
      <c r="F74" s="15">
        <v>0</v>
      </c>
      <c r="G74" s="15">
        <v>0</v>
      </c>
      <c r="H74" s="15">
        <f>I74+J74</f>
        <v>0</v>
      </c>
      <c r="I74" s="15">
        <v>0</v>
      </c>
      <c r="J74" s="15">
        <v>0</v>
      </c>
      <c r="K74" s="15">
        <v>0</v>
      </c>
      <c r="L74" s="15">
        <f>M74+N74</f>
        <v>0</v>
      </c>
      <c r="M74" s="15">
        <v>0</v>
      </c>
      <c r="N74" s="15">
        <v>0</v>
      </c>
      <c r="O74" s="15">
        <v>0</v>
      </c>
      <c r="P74" s="15">
        <f>Q74+R74</f>
        <v>0</v>
      </c>
      <c r="Q74" s="15">
        <f t="shared" si="25"/>
        <v>0</v>
      </c>
      <c r="R74" s="15">
        <f t="shared" si="25"/>
        <v>0</v>
      </c>
      <c r="S74" s="15">
        <f t="shared" si="25"/>
        <v>0</v>
      </c>
    </row>
    <row r="75" spans="1:20" ht="27.6" customHeight="1" x14ac:dyDescent="0.3">
      <c r="A75" s="14">
        <v>8700</v>
      </c>
      <c r="B75" s="12" t="s">
        <v>96</v>
      </c>
      <c r="C75" s="29">
        <f t="shared" si="23"/>
        <v>200000</v>
      </c>
      <c r="D75" s="29">
        <f>D76</f>
        <v>200000</v>
      </c>
      <c r="E75" s="29">
        <f>E76</f>
        <v>0</v>
      </c>
      <c r="F75" s="29">
        <f t="shared" ref="F75:O75" si="40">F76</f>
        <v>0</v>
      </c>
      <c r="G75" s="29">
        <f t="shared" si="40"/>
        <v>0</v>
      </c>
      <c r="H75" s="29">
        <f t="shared" si="40"/>
        <v>0</v>
      </c>
      <c r="I75" s="29">
        <f t="shared" si="40"/>
        <v>0</v>
      </c>
      <c r="J75" s="29">
        <f t="shared" si="40"/>
        <v>0</v>
      </c>
      <c r="K75" s="29">
        <f t="shared" si="40"/>
        <v>0</v>
      </c>
      <c r="L75" s="29">
        <f t="shared" si="40"/>
        <v>0</v>
      </c>
      <c r="M75" s="29">
        <f t="shared" si="40"/>
        <v>0</v>
      </c>
      <c r="N75" s="29">
        <f t="shared" si="40"/>
        <v>0</v>
      </c>
      <c r="O75" s="29">
        <f t="shared" si="40"/>
        <v>0</v>
      </c>
      <c r="P75" s="29">
        <f>P76</f>
        <v>0</v>
      </c>
      <c r="Q75" s="29">
        <f t="shared" si="25"/>
        <v>0</v>
      </c>
      <c r="R75" s="29">
        <f t="shared" si="25"/>
        <v>0</v>
      </c>
      <c r="S75" s="29">
        <f t="shared" si="25"/>
        <v>0</v>
      </c>
    </row>
    <row r="76" spans="1:20" ht="43.2" customHeight="1" x14ac:dyDescent="0.3">
      <c r="A76" s="27" t="s">
        <v>114</v>
      </c>
      <c r="B76" s="28" t="s">
        <v>97</v>
      </c>
      <c r="C76" s="15">
        <f t="shared" si="23"/>
        <v>200000</v>
      </c>
      <c r="D76" s="15">
        <v>200000</v>
      </c>
      <c r="E76" s="15">
        <v>0</v>
      </c>
      <c r="F76" s="15">
        <v>0</v>
      </c>
      <c r="G76" s="15">
        <v>0</v>
      </c>
      <c r="H76" s="15">
        <f>I76+J76</f>
        <v>0</v>
      </c>
      <c r="I76" s="15">
        <v>0</v>
      </c>
      <c r="J76" s="15">
        <v>0</v>
      </c>
      <c r="K76" s="15">
        <v>0</v>
      </c>
      <c r="L76" s="15">
        <f>M76+N76</f>
        <v>0</v>
      </c>
      <c r="M76" s="15">
        <v>0</v>
      </c>
      <c r="N76" s="15">
        <v>0</v>
      </c>
      <c r="O76" s="15">
        <v>0</v>
      </c>
      <c r="P76" s="15">
        <f>Q76+R76</f>
        <v>0</v>
      </c>
      <c r="Q76" s="15">
        <f t="shared" si="25"/>
        <v>0</v>
      </c>
      <c r="R76" s="15">
        <f t="shared" si="25"/>
        <v>0</v>
      </c>
      <c r="S76" s="15">
        <f t="shared" si="25"/>
        <v>0</v>
      </c>
    </row>
    <row r="77" spans="1:20" ht="31.2" customHeight="1" x14ac:dyDescent="0.3">
      <c r="A77" s="105" t="s">
        <v>122</v>
      </c>
      <c r="B77" s="106"/>
      <c r="C77" s="25">
        <f t="shared" si="23"/>
        <v>151725849.90000001</v>
      </c>
      <c r="D77" s="26">
        <f>D43+D45+D57+D60+D63+D68+D72</f>
        <v>142016300</v>
      </c>
      <c r="E77" s="26">
        <f>E43+E45+E57+E60+E63+E68+E72</f>
        <v>9709549.9000000004</v>
      </c>
      <c r="F77" s="26">
        <f t="shared" ref="F77:G77" si="41">F43+F45+F57+F60+F63+F68+F72</f>
        <v>8682300</v>
      </c>
      <c r="G77" s="26">
        <f t="shared" si="41"/>
        <v>9149334</v>
      </c>
      <c r="H77" s="26">
        <f>H43+H45+H57+H60+H63+H68+H72</f>
        <v>9281206.6400000006</v>
      </c>
      <c r="I77" s="26">
        <f t="shared" ref="I77:O77" si="42">I43+I45+I57+I60+I63+I68+I72</f>
        <v>9148511.7400000002</v>
      </c>
      <c r="J77" s="26">
        <f t="shared" si="42"/>
        <v>132694.9</v>
      </c>
      <c r="K77" s="26">
        <f t="shared" si="42"/>
        <v>0</v>
      </c>
      <c r="L77" s="26">
        <f t="shared" si="42"/>
        <v>7033041.8499999996</v>
      </c>
      <c r="M77" s="26">
        <f t="shared" si="42"/>
        <v>6851242.2400000002</v>
      </c>
      <c r="N77" s="26">
        <f t="shared" si="42"/>
        <v>181799.61</v>
      </c>
      <c r="O77" s="26">
        <f t="shared" si="42"/>
        <v>0</v>
      </c>
      <c r="P77" s="26">
        <f>P43+P45+P57+P60+P63+P68+P72</f>
        <v>2248164.7899999991</v>
      </c>
      <c r="Q77" s="26">
        <f t="shared" si="25"/>
        <v>2297269.5</v>
      </c>
      <c r="R77" s="26">
        <f t="shared" si="25"/>
        <v>-49104.709999999992</v>
      </c>
      <c r="S77" s="26">
        <f t="shared" si="25"/>
        <v>0</v>
      </c>
    </row>
    <row r="78" spans="1:20" s="38" customFormat="1" ht="42" hidden="1" customHeight="1" x14ac:dyDescent="0.3">
      <c r="A78" s="37">
        <v>401200</v>
      </c>
      <c r="B78" s="37"/>
      <c r="C78" s="40" t="s">
        <v>129</v>
      </c>
      <c r="D78" s="41">
        <f t="shared" si="23"/>
        <v>0</v>
      </c>
      <c r="E78" s="42"/>
      <c r="F78" s="42"/>
      <c r="G78" s="42"/>
      <c r="H78" s="42"/>
      <c r="I78" s="41">
        <f t="shared" ref="I78" si="43">J78+K78</f>
        <v>0</v>
      </c>
      <c r="J78" s="42">
        <v>0</v>
      </c>
      <c r="K78" s="42">
        <v>0</v>
      </c>
      <c r="L78" s="42">
        <v>0</v>
      </c>
      <c r="M78" s="41"/>
      <c r="N78" s="42"/>
      <c r="O78" s="42"/>
      <c r="P78" s="42"/>
      <c r="Q78" s="42">
        <v>0</v>
      </c>
      <c r="R78" s="42">
        <f t="shared" ref="R78:T78" si="44">J78-N78</f>
        <v>0</v>
      </c>
      <c r="S78" s="42">
        <f t="shared" si="44"/>
        <v>0</v>
      </c>
      <c r="T78" s="42">
        <f t="shared" si="44"/>
        <v>0</v>
      </c>
    </row>
    <row r="79" spans="1:20" s="38" customFormat="1" ht="55.2" hidden="1" customHeight="1" x14ac:dyDescent="0.3">
      <c r="A79" s="37"/>
      <c r="B79" s="37"/>
      <c r="C79" s="46" t="s">
        <v>130</v>
      </c>
      <c r="D79" s="41"/>
      <c r="E79" s="42"/>
      <c r="F79" s="42"/>
      <c r="G79" s="42"/>
      <c r="H79" s="42"/>
      <c r="I79" s="41"/>
      <c r="J79" s="42"/>
      <c r="K79" s="42"/>
      <c r="L79" s="42"/>
      <c r="M79" s="41"/>
      <c r="N79" s="42"/>
      <c r="O79" s="42"/>
      <c r="P79" s="42"/>
      <c r="Q79" s="42"/>
      <c r="R79" s="42"/>
      <c r="S79" s="42"/>
      <c r="T79" s="42"/>
    </row>
    <row r="80" spans="1:20" s="38" customFormat="1" ht="43.2" hidden="1" customHeight="1" x14ac:dyDescent="0.3">
      <c r="A80" s="37"/>
      <c r="B80" s="37"/>
      <c r="C80" s="40" t="s">
        <v>131</v>
      </c>
      <c r="D80" s="41">
        <f>D81-D82</f>
        <v>0</v>
      </c>
      <c r="E80" s="41">
        <f>E81-E82+E83</f>
        <v>0</v>
      </c>
      <c r="F80" s="41">
        <f>F81-F82+F83</f>
        <v>0</v>
      </c>
      <c r="G80" s="41">
        <f>G81-G82+G83</f>
        <v>0</v>
      </c>
      <c r="H80" s="41">
        <f>H81-H82+H83</f>
        <v>0</v>
      </c>
      <c r="I80" s="41">
        <f>J80+K80</f>
        <v>0</v>
      </c>
      <c r="J80" s="41">
        <f>J81-J82</f>
        <v>0</v>
      </c>
      <c r="K80" s="41">
        <f>K81-K82</f>
        <v>0</v>
      </c>
      <c r="L80" s="41">
        <f>L81-L82</f>
        <v>0</v>
      </c>
      <c r="M80" s="41">
        <f>N80+O80</f>
        <v>0</v>
      </c>
      <c r="N80" s="41">
        <f>N81-N82</f>
        <v>0</v>
      </c>
      <c r="O80" s="41">
        <f>O81-O82</f>
        <v>0</v>
      </c>
      <c r="P80" s="41">
        <f>P81-P82</f>
        <v>0</v>
      </c>
      <c r="Q80" s="42">
        <f t="shared" ref="Q80:T82" si="45">I80-M80</f>
        <v>0</v>
      </c>
      <c r="R80" s="42">
        <f t="shared" si="45"/>
        <v>0</v>
      </c>
      <c r="S80" s="42">
        <f t="shared" si="45"/>
        <v>0</v>
      </c>
      <c r="T80" s="42">
        <f t="shared" si="45"/>
        <v>0</v>
      </c>
    </row>
    <row r="81" spans="1:20" s="38" customFormat="1" ht="36" hidden="1" customHeight="1" x14ac:dyDescent="0.3">
      <c r="A81" s="37">
        <v>205100</v>
      </c>
      <c r="B81" s="37"/>
      <c r="C81" s="43" t="s">
        <v>126</v>
      </c>
      <c r="D81" s="44">
        <f>E81+F81</f>
        <v>0</v>
      </c>
      <c r="E81" s="45"/>
      <c r="F81" s="45"/>
      <c r="G81" s="45"/>
      <c r="H81" s="45">
        <v>0</v>
      </c>
      <c r="I81" s="44">
        <f>J81+K81</f>
        <v>0</v>
      </c>
      <c r="J81" s="45">
        <v>0</v>
      </c>
      <c r="K81" s="45"/>
      <c r="L81" s="45">
        <v>0</v>
      </c>
      <c r="M81" s="44">
        <f>N81+O81</f>
        <v>0</v>
      </c>
      <c r="N81" s="45"/>
      <c r="O81" s="45"/>
      <c r="P81" s="45">
        <v>0</v>
      </c>
      <c r="Q81" s="45">
        <f t="shared" si="45"/>
        <v>0</v>
      </c>
      <c r="R81" s="45">
        <f t="shared" si="45"/>
        <v>0</v>
      </c>
      <c r="S81" s="45">
        <f t="shared" si="45"/>
        <v>0</v>
      </c>
      <c r="T81" s="45">
        <f t="shared" si="45"/>
        <v>0</v>
      </c>
    </row>
    <row r="82" spans="1:20" s="39" customFormat="1" ht="39.6" hidden="1" customHeight="1" x14ac:dyDescent="0.35">
      <c r="A82" s="37">
        <v>205200</v>
      </c>
      <c r="B82" s="37"/>
      <c r="C82" s="43" t="s">
        <v>127</v>
      </c>
      <c r="D82" s="44">
        <f>E82+F82</f>
        <v>0</v>
      </c>
      <c r="E82" s="45"/>
      <c r="F82" s="45"/>
      <c r="G82" s="45"/>
      <c r="H82" s="45">
        <v>0</v>
      </c>
      <c r="I82" s="44">
        <f>J82+K82</f>
        <v>0</v>
      </c>
      <c r="J82" s="45"/>
      <c r="K82" s="45"/>
      <c r="L82" s="45"/>
      <c r="M82" s="44">
        <f>N82+O82</f>
        <v>0</v>
      </c>
      <c r="N82" s="45"/>
      <c r="O82" s="45"/>
      <c r="P82" s="45"/>
      <c r="Q82" s="45">
        <f t="shared" si="45"/>
        <v>0</v>
      </c>
      <c r="R82" s="45">
        <f t="shared" si="45"/>
        <v>0</v>
      </c>
      <c r="S82" s="45">
        <f t="shared" si="45"/>
        <v>0</v>
      </c>
      <c r="T82" s="45">
        <f t="shared" si="45"/>
        <v>0</v>
      </c>
    </row>
    <row r="83" spans="1:20" s="38" customFormat="1" ht="33.6" hidden="1" customHeight="1" x14ac:dyDescent="0.3">
      <c r="A83" s="37"/>
      <c r="B83" s="37"/>
      <c r="C83" s="40" t="s">
        <v>128</v>
      </c>
      <c r="D83" s="41">
        <f>E83+F83</f>
        <v>0</v>
      </c>
      <c r="E83" s="42">
        <v>0</v>
      </c>
      <c r="F83" s="42">
        <v>0</v>
      </c>
      <c r="G83" s="42">
        <v>0</v>
      </c>
      <c r="H83" s="42">
        <v>0</v>
      </c>
      <c r="I83" s="41">
        <f>J83+K83</f>
        <v>0</v>
      </c>
      <c r="J83" s="42"/>
      <c r="K83" s="42"/>
      <c r="L83" s="42"/>
      <c r="M83" s="41">
        <f>N83+O83</f>
        <v>0</v>
      </c>
      <c r="N83" s="42"/>
      <c r="O83" s="42"/>
      <c r="P83" s="42">
        <v>0</v>
      </c>
      <c r="Q83" s="42">
        <v>0</v>
      </c>
      <c r="R83" s="42">
        <f>J83-N83</f>
        <v>0</v>
      </c>
      <c r="S83" s="42">
        <v>0</v>
      </c>
      <c r="T83" s="42">
        <v>0</v>
      </c>
    </row>
    <row r="84" spans="1:20" s="47" customFormat="1" ht="22.8" x14ac:dyDescent="0.4">
      <c r="B84" s="48" t="s">
        <v>139</v>
      </c>
      <c r="D84" s="49"/>
      <c r="E84" s="48"/>
      <c r="F84" s="50"/>
      <c r="G84" s="50"/>
      <c r="H84" s="51"/>
      <c r="I84" s="52"/>
      <c r="J84" s="48"/>
      <c r="K84" s="51"/>
      <c r="L84" s="51"/>
    </row>
    <row r="85" spans="1:20" s="36" customFormat="1" ht="19.8" customHeight="1" x14ac:dyDescent="0.3"/>
    <row r="86" spans="1:20" s="36" customFormat="1" ht="21" customHeight="1" x14ac:dyDescent="0.3"/>
    <row r="87" spans="1:20" s="33" customFormat="1" ht="46.2" customHeight="1" x14ac:dyDescent="0.65">
      <c r="B87" s="35" t="s">
        <v>125</v>
      </c>
    </row>
    <row r="90" spans="1:20" x14ac:dyDescent="0.3">
      <c r="B90" s="61" t="s">
        <v>140</v>
      </c>
    </row>
  </sheetData>
  <mergeCells count="31">
    <mergeCell ref="A10:C10"/>
    <mergeCell ref="A37:B37"/>
    <mergeCell ref="A41:B41"/>
    <mergeCell ref="B42:C42"/>
    <mergeCell ref="A77:B77"/>
    <mergeCell ref="S5:S8"/>
    <mergeCell ref="L4:L8"/>
    <mergeCell ref="M4:O4"/>
    <mergeCell ref="P4:P8"/>
    <mergeCell ref="Q4:S4"/>
    <mergeCell ref="M5:M8"/>
    <mergeCell ref="N5:N8"/>
    <mergeCell ref="O5:O8"/>
    <mergeCell ref="Q5:Q8"/>
    <mergeCell ref="R5:R8"/>
    <mergeCell ref="K5:K8"/>
    <mergeCell ref="B1:S1"/>
    <mergeCell ref="B2:S2"/>
    <mergeCell ref="B3:R3"/>
    <mergeCell ref="A4:A8"/>
    <mergeCell ref="B4:B8"/>
    <mergeCell ref="C4:C8"/>
    <mergeCell ref="D4:F4"/>
    <mergeCell ref="G4:G8"/>
    <mergeCell ref="H4:H8"/>
    <mergeCell ref="I4:K4"/>
    <mergeCell ref="D5:D8"/>
    <mergeCell ref="E5:E8"/>
    <mergeCell ref="F5:F8"/>
    <mergeCell ref="I5:I8"/>
    <mergeCell ref="J5:J8"/>
  </mergeCells>
  <pageMargins left="0.38" right="0.28000000000000003" top="0.52" bottom="0.27559055118110237" header="0.4" footer="0.23622047244094491"/>
  <pageSetup paperSize="9" scale="48" fitToHeight="7" orientation="landscape" verticalDpi="0" r:id="rId1"/>
  <headerFooter differentFirst="1"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</vt:i4>
      </vt:variant>
    </vt:vector>
  </HeadingPairs>
  <TitlesOfParts>
    <vt:vector size="24" baseType="lpstr">
      <vt:lpstr>01.09.2025</vt:lpstr>
      <vt:lpstr>01.08.2025</vt:lpstr>
      <vt:lpstr>01.07.2025</vt:lpstr>
      <vt:lpstr>01.06.2025</vt:lpstr>
      <vt:lpstr>01.05.2025</vt:lpstr>
      <vt:lpstr>01.04.2025</vt:lpstr>
      <vt:lpstr>01.03.2025</vt:lpstr>
      <vt:lpstr>01.02.2025</vt:lpstr>
      <vt:lpstr>'01.02.2025'!Заголовки_для_печати</vt:lpstr>
      <vt:lpstr>'01.03.2025'!Заголовки_для_печати</vt:lpstr>
      <vt:lpstr>'01.04.2025'!Заголовки_для_печати</vt:lpstr>
      <vt:lpstr>'01.05.2025'!Заголовки_для_печати</vt:lpstr>
      <vt:lpstr>'01.06.2025'!Заголовки_для_печати</vt:lpstr>
      <vt:lpstr>'01.07.2025'!Заголовки_для_печати</vt:lpstr>
      <vt:lpstr>'01.08.2025'!Заголовки_для_печати</vt:lpstr>
      <vt:lpstr>'01.09.2025'!Заголовки_для_печати</vt:lpstr>
      <vt:lpstr>'01.02.2025'!Область_печати</vt:lpstr>
      <vt:lpstr>'01.03.2025'!Область_печати</vt:lpstr>
      <vt:lpstr>'01.04.2025'!Область_печати</vt:lpstr>
      <vt:lpstr>'01.05.2025'!Область_печати</vt:lpstr>
      <vt:lpstr>'01.06.2025'!Область_печати</vt:lpstr>
      <vt:lpstr>'01.07.2025'!Область_печати</vt:lpstr>
      <vt:lpstr>'01.08.2025'!Область_печати</vt:lpstr>
      <vt:lpstr>'01.09.2025'!Область_печати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2025-09-04T13:38:55Z</cp:lastPrinted>
  <dcterms:created xsi:type="dcterms:W3CDTF">2024-09-04T12:34:03Z</dcterms:created>
  <dcterms:modified xsi:type="dcterms:W3CDTF">2025-09-04T13:38:56Z</dcterms:modified>
</cp:coreProperties>
</file>