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5\"/>
    </mc:Choice>
  </mc:AlternateContent>
  <bookViews>
    <workbookView xWindow="0" yWindow="0" windowWidth="23040" windowHeight="9204"/>
  </bookViews>
  <sheets>
    <sheet name="01.02.2025" sheetId="5" r:id="rId1"/>
  </sheets>
  <definedNames>
    <definedName name="_xlnm.Print_Titles" localSheetId="0">'01.02.2025'!$4:$9</definedName>
    <definedName name="_xlnm.Print_Area" localSheetId="0">'01.02.2025'!$A$1:$S$90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3" i="5" l="1"/>
  <c r="G73" i="5"/>
  <c r="I73" i="5"/>
  <c r="L44" i="5"/>
  <c r="C40" i="5"/>
  <c r="C39" i="5"/>
  <c r="G35" i="5"/>
  <c r="I35" i="5"/>
  <c r="D35" i="5"/>
  <c r="L32" i="5"/>
  <c r="L33" i="5"/>
  <c r="I23" i="5"/>
  <c r="L17" i="5"/>
  <c r="L15" i="5"/>
  <c r="Q24" i="5" l="1"/>
  <c r="M23" i="5"/>
  <c r="L23" i="5" s="1"/>
  <c r="L22" i="5" s="1"/>
  <c r="D65" i="5"/>
  <c r="I61" i="5"/>
  <c r="I58" i="5"/>
  <c r="Q58" i="5" s="1"/>
  <c r="C38" i="5"/>
  <c r="H40" i="5"/>
  <c r="R83" i="5"/>
  <c r="M83" i="5"/>
  <c r="I83" i="5"/>
  <c r="D83" i="5"/>
  <c r="T82" i="5"/>
  <c r="S82" i="5"/>
  <c r="R82" i="5"/>
  <c r="Q82" i="5"/>
  <c r="M82" i="5"/>
  <c r="I82" i="5"/>
  <c r="D82" i="5"/>
  <c r="T81" i="5"/>
  <c r="S81" i="5"/>
  <c r="R81" i="5"/>
  <c r="M81" i="5"/>
  <c r="I81" i="5"/>
  <c r="Q81" i="5" s="1"/>
  <c r="D81" i="5"/>
  <c r="D80" i="5" s="1"/>
  <c r="P80" i="5"/>
  <c r="O80" i="5"/>
  <c r="N80" i="5"/>
  <c r="M80" i="5" s="1"/>
  <c r="L80" i="5"/>
  <c r="K80" i="5"/>
  <c r="J80" i="5"/>
  <c r="R80" i="5" s="1"/>
  <c r="I80" i="5"/>
  <c r="Q80" i="5" s="1"/>
  <c r="H80" i="5"/>
  <c r="G80" i="5"/>
  <c r="F80" i="5"/>
  <c r="E80" i="5"/>
  <c r="T78" i="5"/>
  <c r="S78" i="5"/>
  <c r="R78" i="5"/>
  <c r="I78" i="5"/>
  <c r="D78" i="5"/>
  <c r="S76" i="5"/>
  <c r="R76" i="5"/>
  <c r="P76" i="5" s="1"/>
  <c r="P75" i="5" s="1"/>
  <c r="Q76" i="5"/>
  <c r="L76" i="5"/>
  <c r="L75" i="5" s="1"/>
  <c r="H76" i="5"/>
  <c r="H75" i="5" s="1"/>
  <c r="C76" i="5"/>
  <c r="O75" i="5"/>
  <c r="N75" i="5"/>
  <c r="M75" i="5"/>
  <c r="K75" i="5"/>
  <c r="J75" i="5"/>
  <c r="I75" i="5"/>
  <c r="Q75" i="5" s="1"/>
  <c r="G75" i="5"/>
  <c r="F75" i="5"/>
  <c r="E75" i="5"/>
  <c r="D75" i="5"/>
  <c r="C75" i="5" s="1"/>
  <c r="S74" i="5"/>
  <c r="R74" i="5"/>
  <c r="Q74" i="5"/>
  <c r="P74" i="5" s="1"/>
  <c r="P73" i="5" s="1"/>
  <c r="L74" i="5"/>
  <c r="L73" i="5" s="1"/>
  <c r="L72" i="5" s="1"/>
  <c r="H74" i="5"/>
  <c r="H73" i="5" s="1"/>
  <c r="C74" i="5"/>
  <c r="O73" i="5"/>
  <c r="O72" i="5" s="1"/>
  <c r="N73" i="5"/>
  <c r="N72" i="5" s="1"/>
  <c r="M73" i="5"/>
  <c r="K73" i="5"/>
  <c r="J73" i="5"/>
  <c r="R73" i="5" s="1"/>
  <c r="Q73" i="5"/>
  <c r="F73" i="5"/>
  <c r="E73" i="5"/>
  <c r="E72" i="5" s="1"/>
  <c r="C73" i="5"/>
  <c r="K72" i="5"/>
  <c r="F72" i="5"/>
  <c r="S71" i="5"/>
  <c r="R71" i="5"/>
  <c r="Q71" i="5"/>
  <c r="P71" i="5" s="1"/>
  <c r="L71" i="5"/>
  <c r="H71" i="5"/>
  <c r="C71" i="5"/>
  <c r="S70" i="5"/>
  <c r="R70" i="5"/>
  <c r="Q70" i="5"/>
  <c r="L70" i="5"/>
  <c r="H70" i="5"/>
  <c r="C70" i="5"/>
  <c r="O69" i="5"/>
  <c r="O68" i="5" s="1"/>
  <c r="N69" i="5"/>
  <c r="N68" i="5" s="1"/>
  <c r="M69" i="5"/>
  <c r="M68" i="5" s="1"/>
  <c r="K69" i="5"/>
  <c r="J69" i="5"/>
  <c r="I69" i="5"/>
  <c r="I68" i="5" s="1"/>
  <c r="G69" i="5"/>
  <c r="G68" i="5" s="1"/>
  <c r="F69" i="5"/>
  <c r="F68" i="5" s="1"/>
  <c r="E69" i="5"/>
  <c r="E68" i="5" s="1"/>
  <c r="D69" i="5"/>
  <c r="S67" i="5"/>
  <c r="R67" i="5"/>
  <c r="Q67" i="5"/>
  <c r="P67" i="5" s="1"/>
  <c r="L67" i="5"/>
  <c r="H67" i="5"/>
  <c r="C67" i="5"/>
  <c r="S66" i="5"/>
  <c r="R66" i="5"/>
  <c r="Q66" i="5"/>
  <c r="P66" i="5" s="1"/>
  <c r="P65" i="5" s="1"/>
  <c r="L66" i="5"/>
  <c r="L65" i="5" s="1"/>
  <c r="H66" i="5"/>
  <c r="H65" i="5" s="1"/>
  <c r="C66" i="5"/>
  <c r="O65" i="5"/>
  <c r="N65" i="5"/>
  <c r="M65" i="5"/>
  <c r="K65" i="5"/>
  <c r="J65" i="5"/>
  <c r="I65" i="5"/>
  <c r="G65" i="5"/>
  <c r="F65" i="5"/>
  <c r="E65" i="5"/>
  <c r="S64" i="5"/>
  <c r="R64" i="5"/>
  <c r="Q64" i="5"/>
  <c r="L64" i="5"/>
  <c r="L63" i="5" s="1"/>
  <c r="H64" i="5"/>
  <c r="C64" i="5"/>
  <c r="O63" i="5"/>
  <c r="N63" i="5"/>
  <c r="M63" i="5"/>
  <c r="K63" i="5"/>
  <c r="J63" i="5"/>
  <c r="I63" i="5"/>
  <c r="G63" i="5"/>
  <c r="F63" i="5"/>
  <c r="E63" i="5"/>
  <c r="D63" i="5"/>
  <c r="S62" i="5"/>
  <c r="R62" i="5"/>
  <c r="Q62" i="5"/>
  <c r="L62" i="5"/>
  <c r="L61" i="5" s="1"/>
  <c r="L60" i="5" s="1"/>
  <c r="H62" i="5"/>
  <c r="H61" i="5" s="1"/>
  <c r="H60" i="5" s="1"/>
  <c r="C62" i="5"/>
  <c r="O61" i="5"/>
  <c r="O60" i="5" s="1"/>
  <c r="N61" i="5"/>
  <c r="N60" i="5" s="1"/>
  <c r="M61" i="5"/>
  <c r="M60" i="5" s="1"/>
  <c r="K61" i="5"/>
  <c r="J61" i="5"/>
  <c r="G61" i="5"/>
  <c r="G60" i="5" s="1"/>
  <c r="F61" i="5"/>
  <c r="F60" i="5" s="1"/>
  <c r="E61" i="5"/>
  <c r="E60" i="5" s="1"/>
  <c r="D61" i="5"/>
  <c r="C61" i="5" s="1"/>
  <c r="S59" i="5"/>
  <c r="R59" i="5"/>
  <c r="Q59" i="5"/>
  <c r="P59" i="5" s="1"/>
  <c r="P58" i="5" s="1"/>
  <c r="P57" i="5" s="1"/>
  <c r="L59" i="5"/>
  <c r="L58" i="5" s="1"/>
  <c r="L57" i="5" s="1"/>
  <c r="H59" i="5"/>
  <c r="H58" i="5" s="1"/>
  <c r="H57" i="5" s="1"/>
  <c r="C59" i="5"/>
  <c r="O58" i="5"/>
  <c r="O57" i="5" s="1"/>
  <c r="N58" i="5"/>
  <c r="M58" i="5"/>
  <c r="M57" i="5" s="1"/>
  <c r="K58" i="5"/>
  <c r="S58" i="5" s="1"/>
  <c r="J58" i="5"/>
  <c r="R58" i="5" s="1"/>
  <c r="G58" i="5"/>
  <c r="G57" i="5" s="1"/>
  <c r="F58" i="5"/>
  <c r="F57" i="5" s="1"/>
  <c r="E58" i="5"/>
  <c r="E57" i="5" s="1"/>
  <c r="D58" i="5"/>
  <c r="D57" i="5" s="1"/>
  <c r="N57" i="5"/>
  <c r="K57" i="5"/>
  <c r="S57" i="5" s="1"/>
  <c r="S56" i="5"/>
  <c r="R56" i="5"/>
  <c r="Q56" i="5"/>
  <c r="L56" i="5"/>
  <c r="H56" i="5"/>
  <c r="C56" i="5"/>
  <c r="S55" i="5"/>
  <c r="R55" i="5"/>
  <c r="Q55" i="5"/>
  <c r="P55" i="5" s="1"/>
  <c r="L55" i="5"/>
  <c r="H55" i="5"/>
  <c r="C55" i="5"/>
  <c r="R54" i="5"/>
  <c r="O54" i="5"/>
  <c r="N54" i="5"/>
  <c r="M54" i="5"/>
  <c r="K54" i="5"/>
  <c r="J54" i="5"/>
  <c r="I54" i="5"/>
  <c r="G54" i="5"/>
  <c r="F54" i="5"/>
  <c r="E54" i="5"/>
  <c r="D54" i="5"/>
  <c r="C54" i="5" s="1"/>
  <c r="S53" i="5"/>
  <c r="R53" i="5"/>
  <c r="Q53" i="5"/>
  <c r="L53" i="5"/>
  <c r="L52" i="5" s="1"/>
  <c r="H53" i="5"/>
  <c r="H52" i="5" s="1"/>
  <c r="C53" i="5"/>
  <c r="O52" i="5"/>
  <c r="N52" i="5"/>
  <c r="M52" i="5"/>
  <c r="K52" i="5"/>
  <c r="J52" i="5"/>
  <c r="I52" i="5"/>
  <c r="Q52" i="5" s="1"/>
  <c r="G52" i="5"/>
  <c r="F52" i="5"/>
  <c r="E52" i="5"/>
  <c r="D52" i="5"/>
  <c r="S51" i="5"/>
  <c r="R51" i="5"/>
  <c r="Q51" i="5"/>
  <c r="P51" i="5" s="1"/>
  <c r="L51" i="5"/>
  <c r="L49" i="5" s="1"/>
  <c r="H51" i="5"/>
  <c r="C51" i="5"/>
  <c r="S50" i="5"/>
  <c r="R50" i="5"/>
  <c r="Q50" i="5"/>
  <c r="L50" i="5"/>
  <c r="H50" i="5"/>
  <c r="C50" i="5"/>
  <c r="O49" i="5"/>
  <c r="N49" i="5"/>
  <c r="M49" i="5"/>
  <c r="K49" i="5"/>
  <c r="J49" i="5"/>
  <c r="R49" i="5" s="1"/>
  <c r="I49" i="5"/>
  <c r="G49" i="5"/>
  <c r="F49" i="5"/>
  <c r="E49" i="5"/>
  <c r="D49" i="5"/>
  <c r="S48" i="5"/>
  <c r="R48" i="5"/>
  <c r="Q48" i="5"/>
  <c r="L48" i="5"/>
  <c r="H48" i="5"/>
  <c r="H46" i="5" s="1"/>
  <c r="C48" i="5"/>
  <c r="S47" i="5"/>
  <c r="R47" i="5"/>
  <c r="Q47" i="5"/>
  <c r="L47" i="5"/>
  <c r="H47" i="5"/>
  <c r="C47" i="5"/>
  <c r="O46" i="5"/>
  <c r="N46" i="5"/>
  <c r="N45" i="5" s="1"/>
  <c r="M46" i="5"/>
  <c r="K46" i="5"/>
  <c r="J46" i="5"/>
  <c r="I46" i="5"/>
  <c r="G46" i="5"/>
  <c r="F46" i="5"/>
  <c r="E46" i="5"/>
  <c r="D46" i="5"/>
  <c r="S44" i="5"/>
  <c r="S43" i="5" s="1"/>
  <c r="R44" i="5"/>
  <c r="R43" i="5" s="1"/>
  <c r="Q44" i="5"/>
  <c r="Q43" i="5" s="1"/>
  <c r="L43" i="5"/>
  <c r="H44" i="5"/>
  <c r="H43" i="5" s="1"/>
  <c r="C44" i="5"/>
  <c r="O43" i="5"/>
  <c r="N43" i="5"/>
  <c r="M43" i="5"/>
  <c r="K43" i="5"/>
  <c r="J43" i="5"/>
  <c r="I43" i="5"/>
  <c r="G43" i="5"/>
  <c r="F43" i="5"/>
  <c r="E43" i="5"/>
  <c r="D43" i="5"/>
  <c r="Q40" i="5"/>
  <c r="L40" i="5"/>
  <c r="Q39" i="5"/>
  <c r="L39" i="5"/>
  <c r="L38" i="5" s="1"/>
  <c r="H39" i="5"/>
  <c r="S38" i="5"/>
  <c r="R38" i="5"/>
  <c r="O38" i="5"/>
  <c r="N38" i="5"/>
  <c r="M38" i="5"/>
  <c r="K38" i="5"/>
  <c r="J38" i="5"/>
  <c r="I38" i="5"/>
  <c r="G38" i="5"/>
  <c r="F38" i="5"/>
  <c r="E38" i="5"/>
  <c r="D38" i="5"/>
  <c r="S36" i="5"/>
  <c r="S35" i="5" s="1"/>
  <c r="R36" i="5"/>
  <c r="R35" i="5" s="1"/>
  <c r="Q36" i="5"/>
  <c r="Q34" i="5" s="1"/>
  <c r="L36" i="5"/>
  <c r="L34" i="5" s="1"/>
  <c r="H36" i="5"/>
  <c r="C36" i="5"/>
  <c r="C35" i="5" s="1"/>
  <c r="O35" i="5"/>
  <c r="N35" i="5"/>
  <c r="M35" i="5"/>
  <c r="K35" i="5"/>
  <c r="J35" i="5"/>
  <c r="H35" i="5"/>
  <c r="F35" i="5"/>
  <c r="E35" i="5"/>
  <c r="S34" i="5"/>
  <c r="O34" i="5"/>
  <c r="N34" i="5"/>
  <c r="M34" i="5"/>
  <c r="K34" i="5"/>
  <c r="J34" i="5"/>
  <c r="I34" i="5"/>
  <c r="G34" i="5"/>
  <c r="F34" i="5"/>
  <c r="E34" i="5"/>
  <c r="D34" i="5"/>
  <c r="S33" i="5"/>
  <c r="R33" i="5"/>
  <c r="Q33" i="5"/>
  <c r="H33" i="5"/>
  <c r="C33" i="5"/>
  <c r="S32" i="5"/>
  <c r="S31" i="5" s="1"/>
  <c r="R32" i="5"/>
  <c r="Q32" i="5"/>
  <c r="H32" i="5"/>
  <c r="C32" i="5"/>
  <c r="O31" i="5"/>
  <c r="N31" i="5"/>
  <c r="M31" i="5"/>
  <c r="K31" i="5"/>
  <c r="J31" i="5"/>
  <c r="I31" i="5"/>
  <c r="G31" i="5"/>
  <c r="F31" i="5"/>
  <c r="E31" i="5"/>
  <c r="D31" i="5"/>
  <c r="S30" i="5"/>
  <c r="S29" i="5" s="1"/>
  <c r="R30" i="5"/>
  <c r="R29" i="5" s="1"/>
  <c r="Q30" i="5"/>
  <c r="Q29" i="5" s="1"/>
  <c r="L30" i="5"/>
  <c r="L29" i="5" s="1"/>
  <c r="H30" i="5"/>
  <c r="H29" i="5" s="1"/>
  <c r="C30" i="5"/>
  <c r="C29" i="5" s="1"/>
  <c r="O29" i="5"/>
  <c r="N29" i="5"/>
  <c r="M29" i="5"/>
  <c r="K29" i="5"/>
  <c r="J29" i="5"/>
  <c r="I29" i="5"/>
  <c r="G29" i="5"/>
  <c r="F29" i="5"/>
  <c r="E29" i="5"/>
  <c r="D29" i="5"/>
  <c r="S28" i="5"/>
  <c r="R28" i="5"/>
  <c r="Q28" i="5"/>
  <c r="L28" i="5"/>
  <c r="P28" i="5" s="1"/>
  <c r="H28" i="5"/>
  <c r="C28" i="5"/>
  <c r="S27" i="5"/>
  <c r="S26" i="5" s="1"/>
  <c r="R27" i="5"/>
  <c r="R26" i="5" s="1"/>
  <c r="Q27" i="5"/>
  <c r="L27" i="5"/>
  <c r="H27" i="5"/>
  <c r="H26" i="5" s="1"/>
  <c r="C27" i="5"/>
  <c r="O26" i="5"/>
  <c r="O25" i="5" s="1"/>
  <c r="N26" i="5"/>
  <c r="M26" i="5"/>
  <c r="M25" i="5" s="1"/>
  <c r="K26" i="5"/>
  <c r="J26" i="5"/>
  <c r="I26" i="5"/>
  <c r="G26" i="5"/>
  <c r="F26" i="5"/>
  <c r="E26" i="5"/>
  <c r="D26" i="5"/>
  <c r="S24" i="5"/>
  <c r="R24" i="5"/>
  <c r="L24" i="5"/>
  <c r="P24" i="5" s="1"/>
  <c r="S23" i="5"/>
  <c r="R23" i="5"/>
  <c r="R22" i="5" s="1"/>
  <c r="I22" i="5"/>
  <c r="H23" i="5"/>
  <c r="H22" i="5" s="1"/>
  <c r="G23" i="5"/>
  <c r="G22" i="5" s="1"/>
  <c r="F23" i="5"/>
  <c r="F22" i="5" s="1"/>
  <c r="E23" i="5"/>
  <c r="E22" i="5" s="1"/>
  <c r="D23" i="5"/>
  <c r="C23" i="5"/>
  <c r="C22" i="5" s="1"/>
  <c r="S22" i="5"/>
  <c r="O22" i="5"/>
  <c r="N22" i="5"/>
  <c r="K22" i="5"/>
  <c r="J22" i="5"/>
  <c r="D22" i="5"/>
  <c r="S21" i="5"/>
  <c r="R21" i="5"/>
  <c r="Q21" i="5"/>
  <c r="L21" i="5"/>
  <c r="H21" i="5"/>
  <c r="C21" i="5"/>
  <c r="S20" i="5"/>
  <c r="S19" i="5" s="1"/>
  <c r="R20" i="5"/>
  <c r="Q20" i="5"/>
  <c r="L20" i="5"/>
  <c r="H20" i="5"/>
  <c r="C20" i="5"/>
  <c r="O19" i="5"/>
  <c r="N19" i="5"/>
  <c r="M19" i="5"/>
  <c r="K19" i="5"/>
  <c r="J19" i="5"/>
  <c r="I19" i="5"/>
  <c r="G19" i="5"/>
  <c r="F19" i="5"/>
  <c r="E19" i="5"/>
  <c r="D19" i="5"/>
  <c r="S18" i="5"/>
  <c r="R18" i="5"/>
  <c r="Q18" i="5"/>
  <c r="L18" i="5"/>
  <c r="H18" i="5"/>
  <c r="P18" i="5" s="1"/>
  <c r="C18" i="5"/>
  <c r="S17" i="5"/>
  <c r="R17" i="5"/>
  <c r="Q17" i="5"/>
  <c r="H17" i="5"/>
  <c r="C17" i="5"/>
  <c r="S16" i="5"/>
  <c r="R16" i="5"/>
  <c r="R14" i="5" s="1"/>
  <c r="Q16" i="5"/>
  <c r="L16" i="5"/>
  <c r="H16" i="5"/>
  <c r="C16" i="5"/>
  <c r="S15" i="5"/>
  <c r="R15" i="5"/>
  <c r="Q15" i="5"/>
  <c r="H15" i="5"/>
  <c r="C15" i="5"/>
  <c r="O14" i="5"/>
  <c r="O13" i="5" s="1"/>
  <c r="O11" i="5" s="1"/>
  <c r="N14" i="5"/>
  <c r="M14" i="5"/>
  <c r="K14" i="5"/>
  <c r="K13" i="5" s="1"/>
  <c r="K11" i="5" s="1"/>
  <c r="J14" i="5"/>
  <c r="J13" i="5" s="1"/>
  <c r="I14" i="5"/>
  <c r="G14" i="5"/>
  <c r="F14" i="5"/>
  <c r="E14" i="5"/>
  <c r="E13" i="5" s="1"/>
  <c r="D14" i="5"/>
  <c r="N13" i="5"/>
  <c r="N11" i="5" s="1"/>
  <c r="F13" i="5"/>
  <c r="S12" i="5"/>
  <c r="R12" i="5"/>
  <c r="Q12" i="5"/>
  <c r="L12" i="5"/>
  <c r="C12" i="5"/>
  <c r="S69" i="5" l="1"/>
  <c r="C69" i="5"/>
  <c r="Q63" i="5"/>
  <c r="I57" i="5"/>
  <c r="Q57" i="5" s="1"/>
  <c r="C57" i="5"/>
  <c r="P53" i="5"/>
  <c r="P52" i="5" s="1"/>
  <c r="F45" i="5"/>
  <c r="C52" i="5"/>
  <c r="C49" i="5"/>
  <c r="Q46" i="5"/>
  <c r="H38" i="5"/>
  <c r="P36" i="5"/>
  <c r="P34" i="5" s="1"/>
  <c r="N25" i="5"/>
  <c r="G25" i="5"/>
  <c r="I25" i="5"/>
  <c r="C26" i="5"/>
  <c r="Q26" i="5"/>
  <c r="J11" i="5"/>
  <c r="M22" i="5"/>
  <c r="P23" i="5"/>
  <c r="C19" i="5"/>
  <c r="K68" i="5"/>
  <c r="S68" i="5" s="1"/>
  <c r="J25" i="5"/>
  <c r="R52" i="5"/>
  <c r="I72" i="5"/>
  <c r="Q72" i="5" s="1"/>
  <c r="M13" i="5"/>
  <c r="R19" i="5"/>
  <c r="R13" i="5" s="1"/>
  <c r="R11" i="5" s="1"/>
  <c r="H54" i="5"/>
  <c r="S72" i="5"/>
  <c r="S73" i="5"/>
  <c r="R75" i="5"/>
  <c r="S80" i="5"/>
  <c r="S14" i="5"/>
  <c r="K25" i="5"/>
  <c r="K37" i="5" s="1"/>
  <c r="K41" i="5" s="1"/>
  <c r="R31" i="5"/>
  <c r="Q35" i="5"/>
  <c r="P40" i="5"/>
  <c r="P38" i="5" s="1"/>
  <c r="S52" i="5"/>
  <c r="L54" i="5"/>
  <c r="P56" i="5"/>
  <c r="C58" i="5"/>
  <c r="H63" i="5"/>
  <c r="Q65" i="5"/>
  <c r="M72" i="5"/>
  <c r="S75" i="5"/>
  <c r="T80" i="5"/>
  <c r="Q61" i="5"/>
  <c r="F11" i="5"/>
  <c r="O37" i="5"/>
  <c r="O41" i="5" s="1"/>
  <c r="R65" i="5"/>
  <c r="R61" i="5"/>
  <c r="D25" i="5"/>
  <c r="J60" i="5"/>
  <c r="S61" i="5"/>
  <c r="R63" i="5"/>
  <c r="S65" i="5"/>
  <c r="E11" i="5"/>
  <c r="E37" i="5" s="1"/>
  <c r="E41" i="5" s="1"/>
  <c r="S49" i="5"/>
  <c r="E25" i="5"/>
  <c r="Q23" i="5"/>
  <c r="Q22" i="5" s="1"/>
  <c r="P21" i="5"/>
  <c r="F25" i="5"/>
  <c r="C31" i="5"/>
  <c r="H34" i="5"/>
  <c r="R34" i="5"/>
  <c r="L35" i="5"/>
  <c r="F77" i="5"/>
  <c r="S54" i="5"/>
  <c r="H72" i="5"/>
  <c r="R69" i="5"/>
  <c r="P70" i="5"/>
  <c r="P69" i="5" s="1"/>
  <c r="P68" i="5" s="1"/>
  <c r="L69" i="5"/>
  <c r="L68" i="5" s="1"/>
  <c r="Q69" i="5"/>
  <c r="Q68" i="5"/>
  <c r="S63" i="5"/>
  <c r="M45" i="5"/>
  <c r="M77" i="5" s="1"/>
  <c r="Q49" i="5"/>
  <c r="O45" i="5"/>
  <c r="O77" i="5" s="1"/>
  <c r="L46" i="5"/>
  <c r="L45" i="5" s="1"/>
  <c r="N77" i="5"/>
  <c r="R46" i="5"/>
  <c r="P47" i="5"/>
  <c r="P39" i="5"/>
  <c r="P33" i="5"/>
  <c r="L31" i="5"/>
  <c r="L26" i="5"/>
  <c r="P26" i="5" s="1"/>
  <c r="L19" i="5"/>
  <c r="P20" i="5"/>
  <c r="P19" i="5" s="1"/>
  <c r="L14" i="5"/>
  <c r="L13" i="5" s="1"/>
  <c r="L11" i="5" s="1"/>
  <c r="P17" i="5"/>
  <c r="G72" i="5"/>
  <c r="D72" i="5"/>
  <c r="C72" i="5" s="1"/>
  <c r="H69" i="5"/>
  <c r="H68" i="5" s="1"/>
  <c r="C65" i="5"/>
  <c r="C63" i="5"/>
  <c r="P64" i="5"/>
  <c r="P63" i="5" s="1"/>
  <c r="P62" i="5"/>
  <c r="P61" i="5" s="1"/>
  <c r="P60" i="5" s="1"/>
  <c r="Q54" i="5"/>
  <c r="K45" i="5"/>
  <c r="E45" i="5"/>
  <c r="E77" i="5" s="1"/>
  <c r="I45" i="5"/>
  <c r="P50" i="5"/>
  <c r="P49" i="5" s="1"/>
  <c r="D45" i="5"/>
  <c r="P48" i="5"/>
  <c r="C46" i="5"/>
  <c r="G45" i="5"/>
  <c r="Q38" i="5"/>
  <c r="H31" i="5"/>
  <c r="P32" i="5"/>
  <c r="J37" i="5"/>
  <c r="J41" i="5" s="1"/>
  <c r="P30" i="5"/>
  <c r="P29" i="5" s="1"/>
  <c r="Q19" i="5"/>
  <c r="G13" i="5"/>
  <c r="G11" i="5" s="1"/>
  <c r="G37" i="5" s="1"/>
  <c r="G41" i="5" s="1"/>
  <c r="D13" i="5"/>
  <c r="D11" i="5" s="1"/>
  <c r="H19" i="5"/>
  <c r="I13" i="5"/>
  <c r="I11" i="5" s="1"/>
  <c r="I37" i="5" s="1"/>
  <c r="C14" i="5"/>
  <c r="C13" i="5" s="1"/>
  <c r="C11" i="5" s="1"/>
  <c r="P16" i="5"/>
  <c r="Q14" i="5"/>
  <c r="H14" i="5"/>
  <c r="C25" i="5"/>
  <c r="L25" i="5"/>
  <c r="R25" i="5"/>
  <c r="P54" i="5"/>
  <c r="S25" i="5"/>
  <c r="Q25" i="5"/>
  <c r="R60" i="5"/>
  <c r="S11" i="5"/>
  <c r="S37" i="5" s="1"/>
  <c r="S41" i="5" s="1"/>
  <c r="N37" i="5"/>
  <c r="N41" i="5" s="1"/>
  <c r="S13" i="5"/>
  <c r="P72" i="5"/>
  <c r="P12" i="5"/>
  <c r="H25" i="5"/>
  <c r="P27" i="5"/>
  <c r="P35" i="5"/>
  <c r="S46" i="5"/>
  <c r="P15" i="5"/>
  <c r="P22" i="5"/>
  <c r="C34" i="5"/>
  <c r="P44" i="5"/>
  <c r="P43" i="5" s="1"/>
  <c r="Q31" i="5"/>
  <c r="H49" i="5"/>
  <c r="J57" i="5"/>
  <c r="R57" i="5" s="1"/>
  <c r="I60" i="5"/>
  <c r="Q60" i="5" s="1"/>
  <c r="J68" i="5"/>
  <c r="R68" i="5" s="1"/>
  <c r="J72" i="5"/>
  <c r="R72" i="5" s="1"/>
  <c r="C43" i="5"/>
  <c r="J45" i="5"/>
  <c r="R45" i="5" s="1"/>
  <c r="K60" i="5"/>
  <c r="S60" i="5" s="1"/>
  <c r="D68" i="5"/>
  <c r="C68" i="5" s="1"/>
  <c r="D60" i="5"/>
  <c r="C60" i="5" s="1"/>
  <c r="G77" i="5" l="1"/>
  <c r="H45" i="5"/>
  <c r="Q45" i="5"/>
  <c r="P46" i="5"/>
  <c r="P45" i="5" s="1"/>
  <c r="P77" i="5" s="1"/>
  <c r="S45" i="5"/>
  <c r="P31" i="5"/>
  <c r="D37" i="5"/>
  <c r="D41" i="5" s="1"/>
  <c r="M11" i="5"/>
  <c r="M37" i="5" s="1"/>
  <c r="M41" i="5" s="1"/>
  <c r="H77" i="5"/>
  <c r="F37" i="5"/>
  <c r="F41" i="5" s="1"/>
  <c r="K77" i="5"/>
  <c r="S77" i="5" s="1"/>
  <c r="R37" i="5"/>
  <c r="R41" i="5" s="1"/>
  <c r="P14" i="5"/>
  <c r="P13" i="5" s="1"/>
  <c r="P11" i="5" s="1"/>
  <c r="H13" i="5"/>
  <c r="H11" i="5" s="1"/>
  <c r="L77" i="5"/>
  <c r="C45" i="5"/>
  <c r="I77" i="5"/>
  <c r="Q77" i="5" s="1"/>
  <c r="H37" i="5"/>
  <c r="H41" i="5" s="1"/>
  <c r="Q13" i="5"/>
  <c r="Q11" i="5" s="1"/>
  <c r="Q37" i="5" s="1"/>
  <c r="Q41" i="5" s="1"/>
  <c r="I41" i="5"/>
  <c r="D77" i="5"/>
  <c r="C77" i="5" s="1"/>
  <c r="J77" i="5"/>
  <c r="R77" i="5" s="1"/>
  <c r="L37" i="5"/>
  <c r="L41" i="5" s="1"/>
  <c r="P25" i="5"/>
  <c r="C37" i="5" l="1"/>
  <c r="C41" i="5" s="1"/>
  <c r="P37" i="5"/>
  <c r="P41" i="5" s="1"/>
</calcChain>
</file>

<file path=xl/sharedStrings.xml><?xml version="1.0" encoding="utf-8"?>
<sst xmlns="http://schemas.openxmlformats.org/spreadsheetml/2006/main" count="160" uniqueCount="141">
  <si>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</si>
  <si>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</si>
  <si>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</si>
  <si>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</si>
  <si>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</si>
  <si>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</si>
  <si>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</si>
  <si>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</si>
  <si>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</si>
  <si>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</si>
  <si>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</si>
  <si>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</si>
  <si>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</si>
  <si>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</si>
  <si>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</si>
  <si>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</si>
  <si>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</si>
  <si>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</si>
  <si>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</si>
  <si>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</si>
  <si>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</si>
  <si>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</si>
  <si>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</si>
  <si>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</si>
  <si>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</si>
  <si>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</si>
  <si>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</si>
  <si>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</si>
  <si>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</si>
  <si>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</si>
  <si>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</si>
  <si>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</si>
  <si>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</si>
  <si>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</si>
  <si>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</si>
  <si>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</si>
  <si>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</si>
  <si>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</si>
  <si>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</si>
  <si>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</si>
  <si>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</si>
  <si>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</si>
  <si>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</si>
  <si>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</si>
  <si>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</si>
  <si>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</si>
  <si>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</si>
  <si>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</si>
  <si>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</si>
  <si>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</si>
  <si>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</si>
  <si>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</si>
  <si>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</si>
  <si>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</si>
  <si>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</si>
  <si>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</si>
  <si>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</si>
  <si>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</si>
  <si>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41050600</t>
  </si>
  <si>
    <t>грн.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</si>
  <si>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</si>
  <si>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</si>
  <si>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</si>
  <si>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</si>
  <si>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</si>
  <si>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</si>
  <si>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</si>
  <si>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</si>
  <si>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</si>
  <si>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</si>
  <si>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</si>
  <si>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</si>
  <si>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</si>
  <si>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</si>
  <si>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</si>
  <si>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</si>
  <si>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– 14 частини другої статті 7 або учасниками бойових дій відповідно до пунктів 19 – 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</si>
  <si>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Інші заклади та заходи</t>
  </si>
  <si>
    <t>Інші заходи у сфері соціального захисту і соціального забезпечення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</si>
  <si>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</si>
  <si>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</si>
  <si>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</si>
  <si>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</si>
  <si>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</si>
  <si>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</si>
  <si>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</si>
  <si>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</si>
  <si>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</si>
  <si>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</si>
  <si>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</si>
  <si>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</si>
  <si>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</si>
  <si>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</si>
  <si>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</si>
  <si>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</si>
  <si>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</si>
  <si>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</si>
  <si>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</si>
  <si>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</si>
  <si>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</si>
  <si>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</si>
  <si>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</si>
  <si>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</si>
  <si>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0813222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</si>
  <si>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</si>
  <si>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</si>
  <si>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</si>
  <si>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</si>
  <si>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</si>
  <si>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</si>
  <si>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</si>
  <si>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</si>
  <si>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</si>
  <si>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</si>
  <si>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</si>
  <si>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</si>
  <si>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</si>
  <si>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</si>
  <si>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</si>
  <si>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</si>
  <si>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</si>
  <si>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</si>
  <si>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</si>
  <si>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</si>
  <si>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</si>
  <si>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Начальник фінансового відділу                                               Людмила ШМАТКОВА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</si>
  <si>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</si>
  <si>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</si>
  <si>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</si>
  <si>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</si>
  <si>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</si>
  <si>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</si>
  <si>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 xml:space="preserve">      про виконання бюджету Саксаганського району у місті Кривий Ріг станом на 01.02.2025 року </t>
  </si>
  <si>
    <t>Виконано за січень 2024 року</t>
  </si>
  <si>
    <t>Уточнений річний план станом на 31.01.2025 (з урахуванням довідок по власним надходженням бюджетних установ)</t>
  </si>
  <si>
    <t xml:space="preserve">Уточнений план загального фонду на січень 2025 року
</t>
  </si>
  <si>
    <t>Виконано за січень 2025 року</t>
  </si>
  <si>
    <t>Динаміка виконання показників за 2025 рік у порівнянні з аналогічним періодом 2024 року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</si>
  <si>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</si>
  <si>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* надходження 2024 приведені у співставні умови 2025</t>
  </si>
  <si>
    <t>вик. Гайдай Людмила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</si>
</sst>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.00;\-#,##0.00"/>
    <numFmt numFmtId="166" formatCode="#,##0.00_ ;\-#,##0.00\ "/>
  </numFmts>
  <fonts count="28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165" fontId="11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horizontal="right" vertical="center" wrapText="1"/>
    </xf>
    <xf numFmtId="4" fontId="10" fillId="6" borderId="1" xfId="0" applyNumberFormat="1" applyFont="1" applyFill="1" applyBorder="1" applyAlignment="1">
      <alignment horizontal="right" vertical="center" wrapText="1"/>
    </xf>
    <xf numFmtId="166" fontId="8" fillId="6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165" fontId="10" fillId="4" borderId="1" xfId="0" applyNumberFormat="1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4" fontId="8" fillId="5" borderId="1" xfId="0" applyNumberFormat="1" applyFont="1" applyFill="1" applyBorder="1" applyAlignment="1">
      <alignment vertical="center"/>
    </xf>
    <xf numFmtId="0" fontId="18" fillId="0" borderId="0" xfId="0" applyFont="1"/>
    <xf numFmtId="4" fontId="3" fillId="0" borderId="0" xfId="0" applyNumberFormat="1" applyFont="1"/>
    <xf numFmtId="0" fontId="19" fillId="0" borderId="0" xfId="0" applyFont="1"/>
    <xf numFmtId="0" fontId="0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2" fillId="3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4" fontId="24" fillId="2" borderId="1" xfId="0" applyNumberFormat="1" applyFont="1" applyFill="1" applyBorder="1" applyAlignment="1">
      <alignment horizontal="center" vertical="center"/>
    </xf>
    <xf numFmtId="4" fontId="24" fillId="3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0" fontId="22" fillId="0" borderId="0" xfId="0" applyFont="1"/>
    <xf numFmtId="0" fontId="22" fillId="0" borderId="0" xfId="0" applyFont="1" applyFill="1"/>
    <xf numFmtId="0" fontId="26" fillId="2" borderId="0" xfId="0" applyFont="1" applyFill="1"/>
    <xf numFmtId="0" fontId="22" fillId="2" borderId="0" xfId="0" applyFont="1" applyFill="1"/>
    <xf numFmtId="0" fontId="22" fillId="3" borderId="0" xfId="0" applyFont="1" applyFill="1"/>
    <xf numFmtId="0" fontId="26" fillId="3" borderId="0" xfId="0" applyFont="1" applyFill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0" fontId="2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tabSelected="1" zoomScale="59" zoomScaleNormal="59" workbookViewId="0">
      <pane ySplit="9" topLeftCell="A72" activePane="bottomLeft" state="frozen"/>
      <selection activeCell="A6" sqref="A6"/>
      <selection pane="bottomLeft" activeCell="F10" sqref="F10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ht="46.8" customHeight="1" x14ac:dyDescent="0.3">
      <c r="A2" s="16"/>
      <c r="B2" s="68" t="s">
        <v>132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</row>
    <row r="3" spans="1:19" ht="38.4" customHeight="1" x14ac:dyDescent="0.3">
      <c r="A3" s="16"/>
      <c r="B3" s="68" t="s">
        <v>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32" t="s">
        <v>59</v>
      </c>
    </row>
    <row r="4" spans="1:19" ht="32.4" customHeight="1" x14ac:dyDescent="0.3">
      <c r="A4" s="66" t="s">
        <v>123</v>
      </c>
      <c r="B4" s="66" t="s">
        <v>124</v>
      </c>
      <c r="C4" s="69" t="s">
        <v>134</v>
      </c>
      <c r="D4" s="67" t="s">
        <v>2</v>
      </c>
      <c r="E4" s="67"/>
      <c r="F4" s="67"/>
      <c r="G4" s="70" t="s">
        <v>135</v>
      </c>
      <c r="H4" s="65" t="s">
        <v>136</v>
      </c>
      <c r="I4" s="66" t="s">
        <v>2</v>
      </c>
      <c r="J4" s="66"/>
      <c r="K4" s="66"/>
      <c r="L4" s="65" t="s">
        <v>133</v>
      </c>
      <c r="M4" s="66" t="s">
        <v>2</v>
      </c>
      <c r="N4" s="66"/>
      <c r="O4" s="66"/>
      <c r="P4" s="65" t="s">
        <v>137</v>
      </c>
      <c r="Q4" s="66" t="s">
        <v>2</v>
      </c>
      <c r="R4" s="66"/>
      <c r="S4" s="66"/>
    </row>
    <row r="5" spans="1:19" ht="12.75" customHeight="1" x14ac:dyDescent="0.3">
      <c r="A5" s="66"/>
      <c r="B5" s="66"/>
      <c r="C5" s="69" t="s">
        <v>3</v>
      </c>
      <c r="D5" s="67" t="s">
        <v>4</v>
      </c>
      <c r="E5" s="67" t="s">
        <v>5</v>
      </c>
      <c r="F5" s="64" t="s">
        <v>6</v>
      </c>
      <c r="G5" s="70"/>
      <c r="H5" s="65" t="s">
        <v>7</v>
      </c>
      <c r="I5" s="66" t="s">
        <v>4</v>
      </c>
      <c r="J5" s="67" t="s">
        <v>5</v>
      </c>
      <c r="K5" s="64" t="s">
        <v>6</v>
      </c>
      <c r="L5" s="65" t="s">
        <v>7</v>
      </c>
      <c r="M5" s="66" t="s">
        <v>4</v>
      </c>
      <c r="N5" s="67" t="s">
        <v>5</v>
      </c>
      <c r="O5" s="64" t="s">
        <v>6</v>
      </c>
      <c r="P5" s="65" t="s">
        <v>7</v>
      </c>
      <c r="Q5" s="66" t="s">
        <v>4</v>
      </c>
      <c r="R5" s="67" t="s">
        <v>5</v>
      </c>
      <c r="S5" s="64" t="s">
        <v>6</v>
      </c>
    </row>
    <row r="6" spans="1:19" ht="12.75" customHeight="1" x14ac:dyDescent="0.3">
      <c r="A6" s="66"/>
      <c r="B6" s="66"/>
      <c r="C6" s="69"/>
      <c r="D6" s="67"/>
      <c r="E6" s="67"/>
      <c r="F6" s="64"/>
      <c r="G6" s="70"/>
      <c r="H6" s="65" t="s">
        <v>8</v>
      </c>
      <c r="I6" s="66"/>
      <c r="J6" s="67"/>
      <c r="K6" s="64"/>
      <c r="L6" s="65" t="s">
        <v>8</v>
      </c>
      <c r="M6" s="66"/>
      <c r="N6" s="67"/>
      <c r="O6" s="64"/>
      <c r="P6" s="65" t="s">
        <v>8</v>
      </c>
      <c r="Q6" s="66"/>
      <c r="R6" s="67"/>
      <c r="S6" s="64"/>
    </row>
    <row r="7" spans="1:19" ht="72.599999999999994" customHeight="1" x14ac:dyDescent="0.3">
      <c r="A7" s="66"/>
      <c r="B7" s="66"/>
      <c r="C7" s="69"/>
      <c r="D7" s="67"/>
      <c r="E7" s="67"/>
      <c r="F7" s="64"/>
      <c r="G7" s="70"/>
      <c r="H7" s="65"/>
      <c r="I7" s="66"/>
      <c r="J7" s="67"/>
      <c r="K7" s="64"/>
      <c r="L7" s="65"/>
      <c r="M7" s="66"/>
      <c r="N7" s="67"/>
      <c r="O7" s="64"/>
      <c r="P7" s="65"/>
      <c r="Q7" s="66"/>
      <c r="R7" s="67"/>
      <c r="S7" s="64"/>
    </row>
    <row r="8" spans="1:19" ht="82.2" customHeight="1" x14ac:dyDescent="0.3">
      <c r="A8" s="66"/>
      <c r="B8" s="66"/>
      <c r="C8" s="69"/>
      <c r="D8" s="67"/>
      <c r="E8" s="67"/>
      <c r="F8" s="64"/>
      <c r="G8" s="70"/>
      <c r="H8" s="65"/>
      <c r="I8" s="66"/>
      <c r="J8" s="67"/>
      <c r="K8" s="64"/>
      <c r="L8" s="65"/>
      <c r="M8" s="66"/>
      <c r="N8" s="67"/>
      <c r="O8" s="64"/>
      <c r="P8" s="65"/>
      <c r="Q8" s="66"/>
      <c r="R8" s="67"/>
      <c r="S8" s="64"/>
    </row>
    <row r="9" spans="1:19" ht="24.75" customHeight="1" x14ac:dyDescent="0.3">
      <c r="A9" s="17"/>
      <c r="B9" s="53">
        <v>1</v>
      </c>
      <c r="C9" s="54">
        <v>2</v>
      </c>
      <c r="D9" s="53">
        <v>3</v>
      </c>
      <c r="E9" s="55">
        <v>4</v>
      </c>
      <c r="F9" s="55">
        <v>5</v>
      </c>
      <c r="G9" s="55">
        <v>6</v>
      </c>
      <c r="H9" s="53">
        <v>7</v>
      </c>
      <c r="I9" s="53">
        <v>8</v>
      </c>
      <c r="J9" s="55">
        <v>9</v>
      </c>
      <c r="K9" s="55">
        <v>10</v>
      </c>
      <c r="L9" s="2">
        <v>11</v>
      </c>
      <c r="M9" s="53">
        <v>12</v>
      </c>
      <c r="N9" s="55">
        <v>13</v>
      </c>
      <c r="O9" s="55">
        <v>14</v>
      </c>
      <c r="P9" s="56" t="s">
        <v>9</v>
      </c>
      <c r="Q9" s="53" t="s">
        <v>10</v>
      </c>
      <c r="R9" s="55" t="s">
        <v>11</v>
      </c>
      <c r="S9" s="55" t="s">
        <v>12</v>
      </c>
    </row>
    <row r="10" spans="1:19" s="6" customFormat="1" ht="28.2" customHeight="1" x14ac:dyDescent="0.3">
      <c r="A10" s="57" t="s">
        <v>13</v>
      </c>
      <c r="B10" s="57"/>
      <c r="C10" s="57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9095500</v>
      </c>
      <c r="H11" s="20">
        <f t="shared" si="0"/>
        <v>9777258.4199999999</v>
      </c>
      <c r="I11" s="20">
        <f t="shared" si="0"/>
        <v>9777258.4199999999</v>
      </c>
      <c r="J11" s="20">
        <f t="shared" si="0"/>
        <v>0</v>
      </c>
      <c r="K11" s="20">
        <f t="shared" si="0"/>
        <v>0</v>
      </c>
      <c r="L11" s="20">
        <f t="shared" si="0"/>
        <v>8324786.04</v>
      </c>
      <c r="M11" s="20">
        <f t="shared" si="0"/>
        <v>8324786.04</v>
      </c>
      <c r="N11" s="20">
        <f t="shared" si="0"/>
        <v>0</v>
      </c>
      <c r="O11" s="20">
        <f t="shared" si="0"/>
        <v>0</v>
      </c>
      <c r="P11" s="20">
        <f t="shared" si="0"/>
        <v>1452472.3800000004</v>
      </c>
      <c r="Q11" s="20">
        <f t="shared" si="0"/>
        <v>1452472.3800000004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9095500</v>
      </c>
      <c r="H13" s="20">
        <f t="shared" si="1"/>
        <v>9777258.4199999999</v>
      </c>
      <c r="I13" s="20">
        <f t="shared" si="1"/>
        <v>9777258.4199999999</v>
      </c>
      <c r="J13" s="20">
        <f t="shared" si="1"/>
        <v>0</v>
      </c>
      <c r="K13" s="20">
        <f t="shared" si="1"/>
        <v>0</v>
      </c>
      <c r="L13" s="20">
        <f t="shared" si="1"/>
        <v>8324786.04</v>
      </c>
      <c r="M13" s="20">
        <f t="shared" si="1"/>
        <v>8324786.04</v>
      </c>
      <c r="N13" s="20">
        <f t="shared" si="1"/>
        <v>0</v>
      </c>
      <c r="O13" s="20">
        <f t="shared" si="1"/>
        <v>0</v>
      </c>
      <c r="P13" s="20">
        <f t="shared" si="1"/>
        <v>1452472.3800000004</v>
      </c>
      <c r="Q13" s="20">
        <f t="shared" si="1"/>
        <v>1452472.3800000004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6537348.4900000002</v>
      </c>
      <c r="I14" s="20">
        <f t="shared" si="2"/>
        <v>6537348.4900000002</v>
      </c>
      <c r="J14" s="20">
        <f t="shared" si="2"/>
        <v>0</v>
      </c>
      <c r="K14" s="20">
        <f t="shared" si="2"/>
        <v>0</v>
      </c>
      <c r="L14" s="20">
        <f t="shared" si="2"/>
        <v>4995994.9000000004</v>
      </c>
      <c r="M14" s="20">
        <f t="shared" si="2"/>
        <v>4995994.9000000004</v>
      </c>
      <c r="N14" s="20">
        <f t="shared" si="2"/>
        <v>0</v>
      </c>
      <c r="O14" s="20">
        <f t="shared" si="2"/>
        <v>0</v>
      </c>
      <c r="P14" s="20">
        <f t="shared" si="2"/>
        <v>1541353.5900000003</v>
      </c>
      <c r="Q14" s="20">
        <f t="shared" si="2"/>
        <v>1541353.5900000003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3070.45</v>
      </c>
      <c r="I15" s="21">
        <v>3070.45</v>
      </c>
      <c r="J15" s="22">
        <v>0</v>
      </c>
      <c r="K15" s="22">
        <v>0</v>
      </c>
      <c r="L15" s="21">
        <f>M15+N15</f>
        <v>6245.11</v>
      </c>
      <c r="M15" s="21">
        <v>6245.11</v>
      </c>
      <c r="N15" s="22">
        <v>0</v>
      </c>
      <c r="O15" s="22">
        <v>0</v>
      </c>
      <c r="P15" s="21">
        <f>H15-L15</f>
        <v>-3174.66</v>
      </c>
      <c r="Q15" s="21">
        <f>I15-M15</f>
        <v>-3174.66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102490.59</v>
      </c>
      <c r="I16" s="21">
        <v>102490.59</v>
      </c>
      <c r="J16" s="22">
        <v>0</v>
      </c>
      <c r="K16" s="22">
        <v>0</v>
      </c>
      <c r="L16" s="21">
        <f t="shared" ref="L16:L18" si="4">M16+N16</f>
        <v>21074.27</v>
      </c>
      <c r="M16" s="21">
        <v>21074.27</v>
      </c>
      <c r="N16" s="22">
        <v>0</v>
      </c>
      <c r="O16" s="22">
        <v>0</v>
      </c>
      <c r="P16" s="21">
        <f t="shared" ref="P16:S18" si="5">H16-L16</f>
        <v>81416.319999999992</v>
      </c>
      <c r="Q16" s="21">
        <f t="shared" si="5"/>
        <v>81416.319999999992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376069.13</v>
      </c>
      <c r="I17" s="21">
        <v>376069.13</v>
      </c>
      <c r="J17" s="22">
        <v>0</v>
      </c>
      <c r="K17" s="22">
        <v>0</v>
      </c>
      <c r="L17" s="21">
        <f t="shared" si="4"/>
        <v>784226.41</v>
      </c>
      <c r="M17" s="21">
        <v>784226.41</v>
      </c>
      <c r="N17" s="22">
        <v>0</v>
      </c>
      <c r="O17" s="22">
        <v>0</v>
      </c>
      <c r="P17" s="21">
        <f t="shared" si="5"/>
        <v>-408157.28</v>
      </c>
      <c r="Q17" s="21">
        <f t="shared" si="5"/>
        <v>-408157.28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6055718.3200000003</v>
      </c>
      <c r="I18" s="21">
        <v>6055718.3200000003</v>
      </c>
      <c r="J18" s="22">
        <v>0</v>
      </c>
      <c r="K18" s="22">
        <v>0</v>
      </c>
      <c r="L18" s="21">
        <f t="shared" si="4"/>
        <v>4184449.11</v>
      </c>
      <c r="M18" s="21">
        <v>4184449.11</v>
      </c>
      <c r="N18" s="22">
        <v>0</v>
      </c>
      <c r="O18" s="22">
        <v>0</v>
      </c>
      <c r="P18" s="21">
        <f t="shared" si="5"/>
        <v>1871269.2100000004</v>
      </c>
      <c r="Q18" s="21">
        <f t="shared" si="5"/>
        <v>1871269.2100000004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2900000</v>
      </c>
      <c r="H19" s="20">
        <f t="shared" si="7"/>
        <v>3239909.93</v>
      </c>
      <c r="I19" s="20">
        <f t="shared" si="7"/>
        <v>3239909.93</v>
      </c>
      <c r="J19" s="20">
        <f t="shared" si="7"/>
        <v>0</v>
      </c>
      <c r="K19" s="20">
        <f t="shared" si="7"/>
        <v>0</v>
      </c>
      <c r="L19" s="20">
        <f t="shared" si="7"/>
        <v>3328791.1399999997</v>
      </c>
      <c r="M19" s="20">
        <f t="shared" si="7"/>
        <v>3328791.1399999997</v>
      </c>
      <c r="N19" s="20">
        <f t="shared" si="7"/>
        <v>0</v>
      </c>
      <c r="O19" s="20">
        <f t="shared" si="7"/>
        <v>0</v>
      </c>
      <c r="P19" s="20">
        <f t="shared" si="7"/>
        <v>-88881.209999999846</v>
      </c>
      <c r="Q19" s="20">
        <f t="shared" si="7"/>
        <v>-88881.209999999846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300000</v>
      </c>
      <c r="H20" s="21">
        <f>I20</f>
        <v>409072.62</v>
      </c>
      <c r="I20" s="21">
        <v>409072.62</v>
      </c>
      <c r="J20" s="22">
        <v>0</v>
      </c>
      <c r="K20" s="22">
        <v>0</v>
      </c>
      <c r="L20" s="21">
        <f>M20+N20</f>
        <v>318186.71999999997</v>
      </c>
      <c r="M20" s="21">
        <v>318186.71999999997</v>
      </c>
      <c r="N20" s="22">
        <v>0</v>
      </c>
      <c r="O20" s="22">
        <v>0</v>
      </c>
      <c r="P20" s="21">
        <f t="shared" ref="P20:S21" si="8">H20-L20</f>
        <v>90885.900000000023</v>
      </c>
      <c r="Q20" s="21">
        <f t="shared" si="8"/>
        <v>90885.900000000023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2600000</v>
      </c>
      <c r="H21" s="21">
        <f>I21</f>
        <v>2830837.31</v>
      </c>
      <c r="I21" s="21">
        <v>2830837.31</v>
      </c>
      <c r="J21" s="22">
        <v>0</v>
      </c>
      <c r="K21" s="22">
        <v>0</v>
      </c>
      <c r="L21" s="21">
        <f>M21+N21</f>
        <v>3010604.42</v>
      </c>
      <c r="M21" s="21">
        <v>3010604.42</v>
      </c>
      <c r="N21" s="22">
        <v>0</v>
      </c>
      <c r="O21" s="22">
        <v>0</v>
      </c>
      <c r="P21" s="21">
        <f t="shared" si="8"/>
        <v>-179767.10999999987</v>
      </c>
      <c r="Q21" s="21">
        <f t="shared" si="8"/>
        <v>-179767.10999999987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4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 t="shared" si="11"/>
        <v>0</v>
      </c>
      <c r="F25" s="20">
        <f t="shared" si="11"/>
        <v>0</v>
      </c>
      <c r="G25" s="20">
        <f t="shared" si="11"/>
        <v>56800</v>
      </c>
      <c r="H25" s="20">
        <f>I25+J25</f>
        <v>235722.69</v>
      </c>
      <c r="I25" s="20">
        <f>I26+I29+I31</f>
        <v>93634.97</v>
      </c>
      <c r="J25" s="20">
        <f>J26+J29+J31</f>
        <v>142087.72</v>
      </c>
      <c r="K25" s="20">
        <f t="shared" si="11"/>
        <v>0</v>
      </c>
      <c r="L25" s="20">
        <f>M25+N25</f>
        <v>231477.96999999997</v>
      </c>
      <c r="M25" s="20">
        <f>M26+M29+M31</f>
        <v>35271.360000000001</v>
      </c>
      <c r="N25" s="20">
        <f t="shared" ref="N25:S25" si="12">N26+N29+N31</f>
        <v>196206.61</v>
      </c>
      <c r="O25" s="20">
        <f t="shared" si="12"/>
        <v>0</v>
      </c>
      <c r="P25" s="20">
        <f>Q25+R25</f>
        <v>4244.7200000000084</v>
      </c>
      <c r="Q25" s="20">
        <f>I25-M25</f>
        <v>58363.61</v>
      </c>
      <c r="R25" s="20">
        <f t="shared" si="12"/>
        <v>-54118.889999999992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56000</v>
      </c>
      <c r="H26" s="21">
        <f t="shared" si="13"/>
        <v>90669</v>
      </c>
      <c r="I26" s="21">
        <f t="shared" si="13"/>
        <v>90669</v>
      </c>
      <c r="J26" s="21">
        <f t="shared" si="13"/>
        <v>0</v>
      </c>
      <c r="K26" s="21">
        <f t="shared" si="13"/>
        <v>0</v>
      </c>
      <c r="L26" s="21">
        <f t="shared" si="13"/>
        <v>34771.360000000001</v>
      </c>
      <c r="M26" s="21">
        <f t="shared" si="13"/>
        <v>34771.360000000001</v>
      </c>
      <c r="N26" s="21">
        <f t="shared" si="13"/>
        <v>0</v>
      </c>
      <c r="O26" s="21">
        <f t="shared" si="13"/>
        <v>0</v>
      </c>
      <c r="P26" s="21">
        <f>H26-L26</f>
        <v>55897.64</v>
      </c>
      <c r="Q26" s="21">
        <f>I26-M26</f>
        <v>55897.64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28000</v>
      </c>
      <c r="H27" s="21">
        <f>I27</f>
        <v>36295</v>
      </c>
      <c r="I27" s="21">
        <v>36295</v>
      </c>
      <c r="J27" s="22">
        <v>0</v>
      </c>
      <c r="K27" s="22">
        <v>0</v>
      </c>
      <c r="L27" s="21">
        <f>M27+N27</f>
        <v>24771.360000000001</v>
      </c>
      <c r="M27" s="21">
        <v>24771.360000000001</v>
      </c>
      <c r="N27" s="21">
        <v>0</v>
      </c>
      <c r="O27" s="21">
        <v>0</v>
      </c>
      <c r="P27" s="21">
        <f>H27-L27</f>
        <v>11523.64</v>
      </c>
      <c r="Q27" s="21">
        <f>I27-M27</f>
        <v>11523.64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28000</v>
      </c>
      <c r="H28" s="21">
        <f>I28</f>
        <v>54374</v>
      </c>
      <c r="I28" s="21">
        <v>54374</v>
      </c>
      <c r="J28" s="22">
        <v>0</v>
      </c>
      <c r="K28" s="22">
        <v>0</v>
      </c>
      <c r="L28" s="21">
        <f>M28+N28</f>
        <v>10000</v>
      </c>
      <c r="M28" s="21">
        <v>10000</v>
      </c>
      <c r="N28" s="21">
        <v>0</v>
      </c>
      <c r="O28" s="21">
        <v>0</v>
      </c>
      <c r="P28" s="21">
        <f>H28-L28</f>
        <v>44374</v>
      </c>
      <c r="Q28" s="21">
        <f>I28-M28</f>
        <v>44374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800</v>
      </c>
      <c r="H29" s="21">
        <f t="shared" si="14"/>
        <v>2965.97</v>
      </c>
      <c r="I29" s="21">
        <f t="shared" si="14"/>
        <v>2965.97</v>
      </c>
      <c r="J29" s="21">
        <f t="shared" si="14"/>
        <v>0</v>
      </c>
      <c r="K29" s="21">
        <f t="shared" si="14"/>
        <v>0</v>
      </c>
      <c r="L29" s="21">
        <f t="shared" si="14"/>
        <v>500</v>
      </c>
      <c r="M29" s="21">
        <f t="shared" si="14"/>
        <v>500</v>
      </c>
      <c r="N29" s="21">
        <f t="shared" si="14"/>
        <v>0</v>
      </c>
      <c r="O29" s="21">
        <f t="shared" si="14"/>
        <v>0</v>
      </c>
      <c r="P29" s="21">
        <f t="shared" si="14"/>
        <v>2465.9699999999998</v>
      </c>
      <c r="Q29" s="21">
        <f t="shared" si="14"/>
        <v>2465.9699999999998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800</v>
      </c>
      <c r="H30" s="21">
        <f>I30</f>
        <v>2965.97</v>
      </c>
      <c r="I30" s="21">
        <v>2965.97</v>
      </c>
      <c r="J30" s="22">
        <v>0</v>
      </c>
      <c r="K30" s="22">
        <v>0</v>
      </c>
      <c r="L30" s="21">
        <f>M30+N30</f>
        <v>500</v>
      </c>
      <c r="M30" s="21">
        <v>500</v>
      </c>
      <c r="N30" s="22">
        <v>0</v>
      </c>
      <c r="O30" s="22">
        <v>0</v>
      </c>
      <c r="P30" s="21">
        <f>H30-L30</f>
        <v>2465.9699999999998</v>
      </c>
      <c r="Q30" s="21">
        <f>I30-M30</f>
        <v>2465.9699999999998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1027249.9</v>
      </c>
      <c r="D31" s="20">
        <f t="shared" ref="D31:S31" si="15">D32+D33</f>
        <v>0</v>
      </c>
      <c r="E31" s="20">
        <f t="shared" si="15"/>
        <v>1027249.9</v>
      </c>
      <c r="F31" s="20">
        <f t="shared" si="15"/>
        <v>0</v>
      </c>
      <c r="G31" s="20">
        <f t="shared" si="15"/>
        <v>0</v>
      </c>
      <c r="H31" s="20">
        <f t="shared" si="15"/>
        <v>142087.72</v>
      </c>
      <c r="I31" s="20">
        <f t="shared" si="15"/>
        <v>0</v>
      </c>
      <c r="J31" s="20">
        <f t="shared" si="15"/>
        <v>142087.72</v>
      </c>
      <c r="K31" s="20">
        <f t="shared" si="15"/>
        <v>0</v>
      </c>
      <c r="L31" s="20">
        <f t="shared" si="15"/>
        <v>196206.61</v>
      </c>
      <c r="M31" s="20">
        <f t="shared" si="15"/>
        <v>0</v>
      </c>
      <c r="N31" s="20">
        <f t="shared" si="15"/>
        <v>196206.61</v>
      </c>
      <c r="O31" s="20">
        <f t="shared" si="15"/>
        <v>0</v>
      </c>
      <c r="P31" s="20">
        <f t="shared" si="15"/>
        <v>-54118.889999999992</v>
      </c>
      <c r="Q31" s="20">
        <f t="shared" si="15"/>
        <v>0</v>
      </c>
      <c r="R31" s="20">
        <f t="shared" si="15"/>
        <v>-54118.889999999992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984352</v>
      </c>
      <c r="D32" s="21">
        <v>0</v>
      </c>
      <c r="E32" s="21">
        <v>984352</v>
      </c>
      <c r="F32" s="22">
        <v>0</v>
      </c>
      <c r="G32" s="22">
        <v>0</v>
      </c>
      <c r="H32" s="21">
        <f>I32+J32</f>
        <v>99189.82</v>
      </c>
      <c r="I32" s="21">
        <v>0</v>
      </c>
      <c r="J32" s="21">
        <v>99189.82</v>
      </c>
      <c r="K32" s="21">
        <v>0</v>
      </c>
      <c r="L32" s="21">
        <f>M32+N32</f>
        <v>91103.5</v>
      </c>
      <c r="M32" s="21">
        <v>0</v>
      </c>
      <c r="N32" s="21">
        <v>91103.5</v>
      </c>
      <c r="O32" s="21">
        <v>0</v>
      </c>
      <c r="P32" s="21">
        <f>Q32+R32</f>
        <v>8086.320000000007</v>
      </c>
      <c r="Q32" s="21">
        <f t="shared" ref="Q32:S33" si="16">I32-M32</f>
        <v>0</v>
      </c>
      <c r="R32" s="21">
        <f t="shared" si="16"/>
        <v>8086.320000000007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105103.11</v>
      </c>
      <c r="M33" s="21">
        <v>0</v>
      </c>
      <c r="N33" s="21">
        <v>105103.11</v>
      </c>
      <c r="O33" s="21">
        <v>0</v>
      </c>
      <c r="P33" s="21">
        <f>Q33+R33</f>
        <v>-62205.21</v>
      </c>
      <c r="Q33" s="21">
        <f t="shared" si="16"/>
        <v>0</v>
      </c>
      <c r="R33" s="21">
        <f t="shared" si="16"/>
        <v>-62205.21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58" t="s">
        <v>65</v>
      </c>
      <c r="B37" s="58"/>
      <c r="C37" s="20">
        <f>D37+E37</f>
        <v>72069249.900000006</v>
      </c>
      <c r="D37" s="20">
        <f>D11+D25+D34</f>
        <v>71042000</v>
      </c>
      <c r="E37" s="20">
        <f>E11+E25+E31</f>
        <v>1027249.9</v>
      </c>
      <c r="F37" s="20">
        <f>F11+F25+F34</f>
        <v>0</v>
      </c>
      <c r="G37" s="20">
        <f>G11+G25+G34</f>
        <v>9152300</v>
      </c>
      <c r="H37" s="20">
        <f>I37+J37</f>
        <v>10012981.110000001</v>
      </c>
      <c r="I37" s="20">
        <f>I11+I25+I34</f>
        <v>9870893.3900000006</v>
      </c>
      <c r="J37" s="20">
        <f>J11+J25</f>
        <v>142087.72</v>
      </c>
      <c r="K37" s="20">
        <f t="shared" ref="K37:S37" si="19">K11+K25+K34</f>
        <v>0</v>
      </c>
      <c r="L37" s="20">
        <f t="shared" si="19"/>
        <v>8556264.0099999998</v>
      </c>
      <c r="M37" s="20">
        <f t="shared" si="19"/>
        <v>8360057.4000000004</v>
      </c>
      <c r="N37" s="20">
        <f t="shared" si="19"/>
        <v>196206.61</v>
      </c>
      <c r="O37" s="20">
        <f t="shared" si="19"/>
        <v>0</v>
      </c>
      <c r="P37" s="20">
        <f t="shared" si="19"/>
        <v>1456717.1000000003</v>
      </c>
      <c r="Q37" s="20">
        <f t="shared" si="19"/>
        <v>1510835.9900000005</v>
      </c>
      <c r="R37" s="20">
        <f t="shared" si="19"/>
        <v>-54118.889999999992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6638000</v>
      </c>
      <c r="H38" s="20">
        <f t="shared" si="20"/>
        <v>6638000</v>
      </c>
      <c r="I38" s="20">
        <f t="shared" si="20"/>
        <v>6638000</v>
      </c>
      <c r="J38" s="20">
        <f t="shared" si="20"/>
        <v>0</v>
      </c>
      <c r="K38" s="20">
        <f t="shared" si="20"/>
        <v>0</v>
      </c>
      <c r="L38" s="20">
        <f t="shared" si="20"/>
        <v>5012430</v>
      </c>
      <c r="M38" s="20">
        <f t="shared" si="20"/>
        <v>5012430</v>
      </c>
      <c r="N38" s="20">
        <f t="shared" si="20"/>
        <v>0</v>
      </c>
      <c r="O38" s="20">
        <f t="shared" si="20"/>
        <v>0</v>
      </c>
      <c r="P38" s="20">
        <f t="shared" si="20"/>
        <v>1625570</v>
      </c>
      <c r="Q38" s="20">
        <f t="shared" si="20"/>
        <v>1625570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6638000</v>
      </c>
      <c r="H39" s="21">
        <f>I39</f>
        <v>6638000</v>
      </c>
      <c r="I39" s="21">
        <v>6638000</v>
      </c>
      <c r="J39" s="22">
        <v>0</v>
      </c>
      <c r="K39" s="22">
        <v>0</v>
      </c>
      <c r="L39" s="21">
        <f>M39+N39</f>
        <v>5012430</v>
      </c>
      <c r="M39" s="21">
        <v>5012430</v>
      </c>
      <c r="N39" s="22">
        <v>0</v>
      </c>
      <c r="O39" s="22">
        <v>0</v>
      </c>
      <c r="P39" s="21">
        <f>H39-L39</f>
        <v>1625570</v>
      </c>
      <c r="Q39" s="21">
        <f>I39-M39</f>
        <v>1625570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59" t="s">
        <v>116</v>
      </c>
      <c r="B41" s="59"/>
      <c r="C41" s="34">
        <f>C37+C38</f>
        <v>151725849.90000001</v>
      </c>
      <c r="D41" s="34">
        <f t="shared" ref="D41:S41" si="21">D37+D38</f>
        <v>150698600</v>
      </c>
      <c r="E41" s="34">
        <f t="shared" si="21"/>
        <v>1027249.9</v>
      </c>
      <c r="F41" s="34">
        <f t="shared" si="21"/>
        <v>0</v>
      </c>
      <c r="G41" s="34">
        <f t="shared" si="21"/>
        <v>15790300</v>
      </c>
      <c r="H41" s="34">
        <f t="shared" si="21"/>
        <v>16650981.110000001</v>
      </c>
      <c r="I41" s="34">
        <f t="shared" si="21"/>
        <v>16508893.390000001</v>
      </c>
      <c r="J41" s="34">
        <f t="shared" si="21"/>
        <v>142087.72</v>
      </c>
      <c r="K41" s="34">
        <f t="shared" si="21"/>
        <v>0</v>
      </c>
      <c r="L41" s="34">
        <f t="shared" si="21"/>
        <v>13568694.01</v>
      </c>
      <c r="M41" s="34">
        <f t="shared" si="21"/>
        <v>13372487.4</v>
      </c>
      <c r="N41" s="34">
        <f t="shared" si="21"/>
        <v>196206.61</v>
      </c>
      <c r="O41" s="34">
        <f t="shared" si="21"/>
        <v>0</v>
      </c>
      <c r="P41" s="34">
        <f t="shared" si="21"/>
        <v>3082287.1000000006</v>
      </c>
      <c r="Q41" s="34">
        <f t="shared" si="21"/>
        <v>3136405.99</v>
      </c>
      <c r="R41" s="34">
        <f t="shared" si="21"/>
        <v>-54118.889999999992</v>
      </c>
      <c r="S41" s="34">
        <f t="shared" si="21"/>
        <v>0</v>
      </c>
    </row>
    <row r="42" spans="1:19" ht="30" customHeight="1" x14ac:dyDescent="0.3">
      <c r="A42" s="13"/>
      <c r="B42" s="60" t="s">
        <v>115</v>
      </c>
      <c r="C42" s="61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77979602</v>
      </c>
      <c r="D43" s="29">
        <f>D44</f>
        <v>77979000</v>
      </c>
      <c r="E43" s="29">
        <f t="shared" ref="E43:S43" si="22">E44</f>
        <v>602</v>
      </c>
      <c r="F43" s="29">
        <f t="shared" si="22"/>
        <v>0</v>
      </c>
      <c r="G43" s="29">
        <f t="shared" si="22"/>
        <v>5665676</v>
      </c>
      <c r="H43" s="29">
        <f t="shared" si="22"/>
        <v>5665672.4299999997</v>
      </c>
      <c r="I43" s="29">
        <f t="shared" si="22"/>
        <v>5665672.4299999997</v>
      </c>
      <c r="J43" s="29">
        <f t="shared" si="22"/>
        <v>0</v>
      </c>
      <c r="K43" s="29">
        <f t="shared" si="22"/>
        <v>0</v>
      </c>
      <c r="L43" s="29">
        <f t="shared" si="22"/>
        <v>3611394.7</v>
      </c>
      <c r="M43" s="29">
        <f t="shared" si="22"/>
        <v>3611394.7</v>
      </c>
      <c r="N43" s="29">
        <f t="shared" si="22"/>
        <v>0</v>
      </c>
      <c r="O43" s="29">
        <f t="shared" si="22"/>
        <v>0</v>
      </c>
      <c r="P43" s="29">
        <f t="shared" si="22"/>
        <v>2054277.7299999995</v>
      </c>
      <c r="Q43" s="29">
        <f t="shared" si="22"/>
        <v>2054277.7299999995</v>
      </c>
      <c r="R43" s="29">
        <f t="shared" si="22"/>
        <v>0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8" si="23">D44+E44</f>
        <v>77979602</v>
      </c>
      <c r="D44" s="15">
        <v>77979000</v>
      </c>
      <c r="E44" s="15">
        <v>602</v>
      </c>
      <c r="F44" s="15">
        <v>0</v>
      </c>
      <c r="G44" s="15">
        <v>5665676</v>
      </c>
      <c r="H44" s="15">
        <f>I44+J44</f>
        <v>5665672.4299999997</v>
      </c>
      <c r="I44" s="15">
        <v>5665672.4299999997</v>
      </c>
      <c r="J44" s="15">
        <v>0</v>
      </c>
      <c r="K44" s="15">
        <v>0</v>
      </c>
      <c r="L44" s="15">
        <f>M44+N44</f>
        <v>3611394.7</v>
      </c>
      <c r="M44" s="15">
        <v>3611394.7</v>
      </c>
      <c r="N44" s="15">
        <v>0</v>
      </c>
      <c r="O44" s="15">
        <v>0</v>
      </c>
      <c r="P44" s="15">
        <f>Q44+R44</f>
        <v>2054277.7299999995</v>
      </c>
      <c r="Q44" s="15">
        <f>I44-M44</f>
        <v>2054277.7299999995</v>
      </c>
      <c r="R44" s="15">
        <f>J44-N44</f>
        <v>0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44382837.899999999</v>
      </c>
      <c r="D45" s="29">
        <f>D46+D49+D52+D54</f>
        <v>43139940</v>
      </c>
      <c r="E45" s="29">
        <f>E46+E49+E52+E54</f>
        <v>1242897.8999999999</v>
      </c>
      <c r="F45" s="29">
        <f t="shared" ref="F45:P45" si="24">F46+F49+F52+F54</f>
        <v>220000</v>
      </c>
      <c r="G45" s="29">
        <f t="shared" si="24"/>
        <v>3093222</v>
      </c>
      <c r="H45" s="29">
        <f t="shared" si="24"/>
        <v>3225471.55</v>
      </c>
      <c r="I45" s="29">
        <f t="shared" si="24"/>
        <v>3092776.65</v>
      </c>
      <c r="J45" s="29">
        <f t="shared" si="24"/>
        <v>132694.9</v>
      </c>
      <c r="K45" s="29">
        <f t="shared" si="24"/>
        <v>0</v>
      </c>
      <c r="L45" s="29">
        <f t="shared" si="24"/>
        <v>2976996.47</v>
      </c>
      <c r="M45" s="29">
        <f t="shared" si="24"/>
        <v>2795196.86</v>
      </c>
      <c r="N45" s="29">
        <f t="shared" si="24"/>
        <v>181799.61</v>
      </c>
      <c r="O45" s="29">
        <f t="shared" si="24"/>
        <v>0</v>
      </c>
      <c r="P45" s="29">
        <f t="shared" si="24"/>
        <v>248475.07999999975</v>
      </c>
      <c r="Q45" s="29">
        <f t="shared" ref="Q45:S77" si="25">I45-M45</f>
        <v>297579.79000000004</v>
      </c>
      <c r="R45" s="29">
        <f t="shared" si="25"/>
        <v>-49104.709999999992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3059062</v>
      </c>
      <c r="H46" s="29">
        <f t="shared" si="26"/>
        <v>3191743.55</v>
      </c>
      <c r="I46" s="29">
        <f t="shared" si="26"/>
        <v>3059048.65</v>
      </c>
      <c r="J46" s="29">
        <f t="shared" si="26"/>
        <v>132694.9</v>
      </c>
      <c r="K46" s="29">
        <f t="shared" si="26"/>
        <v>0</v>
      </c>
      <c r="L46" s="29">
        <f t="shared" si="26"/>
        <v>2936348.47</v>
      </c>
      <c r="M46" s="29">
        <f t="shared" si="26"/>
        <v>2754548.86</v>
      </c>
      <c r="N46" s="29">
        <f t="shared" si="26"/>
        <v>181799.61</v>
      </c>
      <c r="O46" s="29">
        <f t="shared" si="26"/>
        <v>0</v>
      </c>
      <c r="P46" s="29">
        <f t="shared" si="26"/>
        <v>255395.07999999975</v>
      </c>
      <c r="Q46" s="29">
        <f t="shared" si="25"/>
        <v>304499.79000000004</v>
      </c>
      <c r="R46" s="29">
        <f t="shared" si="25"/>
        <v>-49104.709999999992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2575466</v>
      </c>
      <c r="H47" s="24">
        <f>I47+J47</f>
        <v>2665251.96</v>
      </c>
      <c r="I47" s="24">
        <v>2575454.96</v>
      </c>
      <c r="J47" s="24">
        <v>89797</v>
      </c>
      <c r="K47" s="24">
        <v>0</v>
      </c>
      <c r="L47" s="24">
        <f>M47+N47</f>
        <v>2336419.9500000002</v>
      </c>
      <c r="M47" s="24">
        <v>2259323.71</v>
      </c>
      <c r="N47" s="24">
        <v>77096.240000000005</v>
      </c>
      <c r="O47" s="24">
        <v>0</v>
      </c>
      <c r="P47" s="24">
        <f>H47-L47</f>
        <v>328832.00999999978</v>
      </c>
      <c r="Q47" s="15">
        <f t="shared" si="25"/>
        <v>316131.25</v>
      </c>
      <c r="R47" s="15">
        <f t="shared" si="25"/>
        <v>12700.759999999995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483596</v>
      </c>
      <c r="H48" s="24">
        <f>I48+J48</f>
        <v>526491.59</v>
      </c>
      <c r="I48" s="24">
        <v>483593.69</v>
      </c>
      <c r="J48" s="24">
        <v>42897.9</v>
      </c>
      <c r="K48" s="24">
        <v>0</v>
      </c>
      <c r="L48" s="24">
        <f>M48+N48</f>
        <v>599928.52</v>
      </c>
      <c r="M48" s="24">
        <v>495225.15</v>
      </c>
      <c r="N48" s="24">
        <v>104703.37</v>
      </c>
      <c r="O48" s="24">
        <v>0</v>
      </c>
      <c r="P48" s="24">
        <f>Q48+R48</f>
        <v>-73436.930000000022</v>
      </c>
      <c r="Q48" s="15">
        <f t="shared" si="25"/>
        <v>-11631.460000000021</v>
      </c>
      <c r="R48" s="15">
        <f t="shared" si="25"/>
        <v>-61805.469999999994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321800</v>
      </c>
      <c r="D49" s="29">
        <f>D50+D51</f>
        <v>321800</v>
      </c>
      <c r="E49" s="29">
        <f>E50+E51</f>
        <v>0</v>
      </c>
      <c r="F49" s="29">
        <f t="shared" ref="F49:G49" si="27">F50+F51</f>
        <v>0</v>
      </c>
      <c r="G49" s="29">
        <f t="shared" si="27"/>
        <v>0</v>
      </c>
      <c r="H49" s="29">
        <f>I49+J49</f>
        <v>0</v>
      </c>
      <c r="I49" s="29">
        <f>I50+I51</f>
        <v>0</v>
      </c>
      <c r="J49" s="29">
        <f t="shared" ref="J49:K49" si="28">J50+J51</f>
        <v>0</v>
      </c>
      <c r="K49" s="29">
        <f t="shared" si="28"/>
        <v>0</v>
      </c>
      <c r="L49" s="29">
        <f>L50+L51</f>
        <v>0</v>
      </c>
      <c r="M49" s="29">
        <f>M50+M51</f>
        <v>0</v>
      </c>
      <c r="N49" s="29">
        <f>N50+N51</f>
        <v>0</v>
      </c>
      <c r="O49" s="29">
        <f>O50+O51</f>
        <v>0</v>
      </c>
      <c r="P49" s="29">
        <f>P50+P51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customHeight="1" x14ac:dyDescent="0.3">
      <c r="A50" s="27" t="s">
        <v>101</v>
      </c>
      <c r="B50" s="28" t="s">
        <v>73</v>
      </c>
      <c r="C50" s="15">
        <f t="shared" si="23"/>
        <v>300000</v>
      </c>
      <c r="D50" s="15">
        <v>300000</v>
      </c>
      <c r="E50" s="15">
        <v>0</v>
      </c>
      <c r="F50" s="15">
        <v>0</v>
      </c>
      <c r="G50" s="15">
        <v>0</v>
      </c>
      <c r="H50" s="15">
        <f>I50+J50</f>
        <v>0</v>
      </c>
      <c r="I50" s="15">
        <v>0</v>
      </c>
      <c r="J50" s="15">
        <v>0</v>
      </c>
      <c r="K50" s="15">
        <v>0</v>
      </c>
      <c r="L50" s="15">
        <f>M50+N50</f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>I51+J51</f>
        <v>0</v>
      </c>
      <c r="I51" s="15">
        <v>0</v>
      </c>
      <c r="J51" s="15">
        <v>0</v>
      </c>
      <c r="K51" s="15">
        <v>0</v>
      </c>
      <c r="L51" s="15">
        <f>M51+N51</f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98.4" hidden="1" customHeight="1" x14ac:dyDescent="0.3">
      <c r="A52" s="14">
        <v>3220</v>
      </c>
      <c r="B52" s="12" t="s">
        <v>75</v>
      </c>
      <c r="C52" s="29">
        <f t="shared" si="23"/>
        <v>0</v>
      </c>
      <c r="D52" s="29">
        <f>D53</f>
        <v>0</v>
      </c>
      <c r="E52" s="29">
        <f>E53</f>
        <v>0</v>
      </c>
      <c r="F52" s="29">
        <f t="shared" ref="F52:G52" si="29">F53</f>
        <v>0</v>
      </c>
      <c r="G52" s="29">
        <f t="shared" si="29"/>
        <v>0</v>
      </c>
      <c r="H52" s="29">
        <f>H53</f>
        <v>0</v>
      </c>
      <c r="I52" s="29">
        <f t="shared" ref="I52:O52" si="30">I53</f>
        <v>0</v>
      </c>
      <c r="J52" s="29">
        <f t="shared" si="30"/>
        <v>0</v>
      </c>
      <c r="K52" s="29">
        <f t="shared" si="30"/>
        <v>0</v>
      </c>
      <c r="L52" s="29">
        <f t="shared" si="30"/>
        <v>0</v>
      </c>
      <c r="M52" s="29">
        <f t="shared" si="30"/>
        <v>0</v>
      </c>
      <c r="N52" s="29">
        <f t="shared" si="30"/>
        <v>0</v>
      </c>
      <c r="O52" s="29">
        <f t="shared" si="30"/>
        <v>0</v>
      </c>
      <c r="P52" s="29">
        <f>P53</f>
        <v>0</v>
      </c>
      <c r="Q52" s="29">
        <f t="shared" si="25"/>
        <v>0</v>
      </c>
      <c r="R52" s="29">
        <f t="shared" si="25"/>
        <v>0</v>
      </c>
      <c r="S52" s="29">
        <f t="shared" si="25"/>
        <v>0</v>
      </c>
    </row>
    <row r="53" spans="1:19" ht="337.2" hidden="1" customHeight="1" x14ac:dyDescent="0.3">
      <c r="A53" s="27" t="s">
        <v>103</v>
      </c>
      <c r="B53" s="30" t="s">
        <v>76</v>
      </c>
      <c r="C53" s="15">
        <f t="shared" si="23"/>
        <v>0</v>
      </c>
      <c r="D53" s="15">
        <v>0</v>
      </c>
      <c r="E53" s="15">
        <v>0</v>
      </c>
      <c r="F53" s="15">
        <v>0</v>
      </c>
      <c r="G53" s="15">
        <v>0</v>
      </c>
      <c r="H53" s="15">
        <f>I53+J53</f>
        <v>0</v>
      </c>
      <c r="I53" s="15">
        <v>0</v>
      </c>
      <c r="J53" s="15">
        <v>0</v>
      </c>
      <c r="K53" s="15">
        <v>0</v>
      </c>
      <c r="L53" s="15">
        <f>M53+N53</f>
        <v>0</v>
      </c>
      <c r="M53" s="15">
        <v>0</v>
      </c>
      <c r="N53" s="15">
        <v>0</v>
      </c>
      <c r="O53" s="15">
        <v>0</v>
      </c>
      <c r="P53" s="15">
        <f>Q53+R53</f>
        <v>0</v>
      </c>
      <c r="Q53" s="15">
        <f t="shared" si="25"/>
        <v>0</v>
      </c>
      <c r="R53" s="15">
        <f t="shared" si="25"/>
        <v>0</v>
      </c>
      <c r="S53" s="15">
        <f t="shared" si="25"/>
        <v>0</v>
      </c>
    </row>
    <row r="54" spans="1:19" ht="23.4" customHeight="1" x14ac:dyDescent="0.3">
      <c r="A54" s="14">
        <v>3240</v>
      </c>
      <c r="B54" s="12" t="s">
        <v>77</v>
      </c>
      <c r="C54" s="29">
        <f t="shared" si="23"/>
        <v>1071100</v>
      </c>
      <c r="D54" s="29">
        <f>D55+D56</f>
        <v>1071100</v>
      </c>
      <c r="E54" s="29">
        <f>E55+E56</f>
        <v>0</v>
      </c>
      <c r="F54" s="29">
        <f t="shared" ref="F54:S54" si="31">F55+F56</f>
        <v>0</v>
      </c>
      <c r="G54" s="29">
        <f t="shared" si="31"/>
        <v>34160</v>
      </c>
      <c r="H54" s="29">
        <f t="shared" si="31"/>
        <v>33728</v>
      </c>
      <c r="I54" s="29">
        <f t="shared" si="31"/>
        <v>33728</v>
      </c>
      <c r="J54" s="29">
        <f t="shared" si="31"/>
        <v>0</v>
      </c>
      <c r="K54" s="29">
        <f t="shared" si="31"/>
        <v>0</v>
      </c>
      <c r="L54" s="29">
        <f t="shared" si="31"/>
        <v>40648</v>
      </c>
      <c r="M54" s="29">
        <f t="shared" si="31"/>
        <v>40648</v>
      </c>
      <c r="N54" s="29">
        <f t="shared" si="31"/>
        <v>0</v>
      </c>
      <c r="O54" s="29">
        <f t="shared" si="31"/>
        <v>0</v>
      </c>
      <c r="P54" s="29">
        <f t="shared" si="31"/>
        <v>-6920</v>
      </c>
      <c r="Q54" s="29">
        <f t="shared" si="31"/>
        <v>-6920</v>
      </c>
      <c r="R54" s="29">
        <f t="shared" si="31"/>
        <v>0</v>
      </c>
      <c r="S54" s="29">
        <f t="shared" si="31"/>
        <v>0</v>
      </c>
    </row>
    <row r="55" spans="1:19" ht="59.4" customHeight="1" x14ac:dyDescent="0.3">
      <c r="A55" s="27" t="s">
        <v>104</v>
      </c>
      <c r="B55" s="28" t="s">
        <v>78</v>
      </c>
      <c r="C55" s="15">
        <f t="shared" si="23"/>
        <v>144600</v>
      </c>
      <c r="D55" s="15">
        <v>144600</v>
      </c>
      <c r="E55" s="15">
        <v>0</v>
      </c>
      <c r="F55" s="15">
        <v>0</v>
      </c>
      <c r="G55" s="15">
        <v>0</v>
      </c>
      <c r="H55" s="15">
        <f>I55+J55</f>
        <v>0</v>
      </c>
      <c r="I55" s="15">
        <v>0</v>
      </c>
      <c r="J55" s="15">
        <v>0</v>
      </c>
      <c r="K55" s="15">
        <v>0</v>
      </c>
      <c r="L55" s="15">
        <f>M55+N55</f>
        <v>0</v>
      </c>
      <c r="M55" s="15">
        <v>0</v>
      </c>
      <c r="N55" s="15">
        <v>0</v>
      </c>
      <c r="O55" s="15">
        <v>0</v>
      </c>
      <c r="P55" s="15">
        <f>Q55+R55</f>
        <v>0</v>
      </c>
      <c r="Q55" s="15">
        <f t="shared" si="25"/>
        <v>0</v>
      </c>
      <c r="R55" s="15">
        <f t="shared" si="25"/>
        <v>0</v>
      </c>
      <c r="S55" s="15">
        <f t="shared" si="25"/>
        <v>0</v>
      </c>
    </row>
    <row r="56" spans="1:19" ht="57" customHeight="1" x14ac:dyDescent="0.3">
      <c r="A56" s="27" t="s">
        <v>105</v>
      </c>
      <c r="B56" s="28" t="s">
        <v>78</v>
      </c>
      <c r="C56" s="15">
        <f t="shared" si="23"/>
        <v>926500</v>
      </c>
      <c r="D56" s="15">
        <v>926500</v>
      </c>
      <c r="E56" s="15">
        <v>0</v>
      </c>
      <c r="F56" s="15">
        <v>0</v>
      </c>
      <c r="G56" s="15">
        <v>34160</v>
      </c>
      <c r="H56" s="15">
        <f>I56+J56</f>
        <v>33728</v>
      </c>
      <c r="I56" s="15">
        <v>33728</v>
      </c>
      <c r="J56" s="15">
        <v>0</v>
      </c>
      <c r="K56" s="15">
        <v>0</v>
      </c>
      <c r="L56" s="15">
        <f>M56+N56</f>
        <v>40648</v>
      </c>
      <c r="M56" s="15">
        <v>40648</v>
      </c>
      <c r="N56" s="15">
        <v>0</v>
      </c>
      <c r="O56" s="15">
        <v>0</v>
      </c>
      <c r="P56" s="15">
        <f>Q56+R56</f>
        <v>-6920</v>
      </c>
      <c r="Q56" s="15">
        <f t="shared" si="25"/>
        <v>-6920</v>
      </c>
      <c r="R56" s="15">
        <f t="shared" si="25"/>
        <v>0</v>
      </c>
      <c r="S56" s="15">
        <f t="shared" si="25"/>
        <v>0</v>
      </c>
    </row>
    <row r="57" spans="1:19" ht="23.4" customHeight="1" x14ac:dyDescent="0.3">
      <c r="A57" s="14">
        <v>4000</v>
      </c>
      <c r="B57" s="12" t="s">
        <v>79</v>
      </c>
      <c r="C57" s="15">
        <f t="shared" si="23"/>
        <v>94200</v>
      </c>
      <c r="D57" s="15">
        <f>D58</f>
        <v>94200</v>
      </c>
      <c r="E57" s="15">
        <f>E58</f>
        <v>0</v>
      </c>
      <c r="F57" s="15">
        <f t="shared" ref="F57:O58" si="32">F58</f>
        <v>0</v>
      </c>
      <c r="G57" s="15">
        <f t="shared" si="32"/>
        <v>0</v>
      </c>
      <c r="H57" s="15">
        <f t="shared" si="32"/>
        <v>0</v>
      </c>
      <c r="I57" s="15">
        <f t="shared" si="32"/>
        <v>0</v>
      </c>
      <c r="J57" s="15">
        <f t="shared" si="32"/>
        <v>0</v>
      </c>
      <c r="K57" s="15">
        <f t="shared" si="32"/>
        <v>0</v>
      </c>
      <c r="L57" s="15">
        <f t="shared" si="32"/>
        <v>0</v>
      </c>
      <c r="M57" s="15">
        <f t="shared" si="32"/>
        <v>0</v>
      </c>
      <c r="N57" s="15">
        <f t="shared" si="32"/>
        <v>0</v>
      </c>
      <c r="O57" s="15">
        <f t="shared" si="32"/>
        <v>0</v>
      </c>
      <c r="P57" s="15">
        <f>P58</f>
        <v>0</v>
      </c>
      <c r="Q57" s="15">
        <f t="shared" si="25"/>
        <v>0</v>
      </c>
      <c r="R57" s="15">
        <f t="shared" si="25"/>
        <v>0</v>
      </c>
      <c r="S57" s="15">
        <f t="shared" si="25"/>
        <v>0</v>
      </c>
    </row>
    <row r="58" spans="1:19" ht="46.2" customHeight="1" x14ac:dyDescent="0.3">
      <c r="A58" s="14">
        <v>4080</v>
      </c>
      <c r="B58" s="12" t="s">
        <v>80</v>
      </c>
      <c r="C58" s="29">
        <f t="shared" si="23"/>
        <v>94200</v>
      </c>
      <c r="D58" s="29">
        <f>D59</f>
        <v>94200</v>
      </c>
      <c r="E58" s="29">
        <f>E59</f>
        <v>0</v>
      </c>
      <c r="F58" s="29">
        <f t="shared" si="32"/>
        <v>0</v>
      </c>
      <c r="G58" s="29">
        <f t="shared" si="32"/>
        <v>0</v>
      </c>
      <c r="H58" s="29">
        <f t="shared" si="32"/>
        <v>0</v>
      </c>
      <c r="I58" s="29">
        <f t="shared" si="32"/>
        <v>0</v>
      </c>
      <c r="J58" s="29">
        <f t="shared" si="32"/>
        <v>0</v>
      </c>
      <c r="K58" s="29">
        <f t="shared" si="32"/>
        <v>0</v>
      </c>
      <c r="L58" s="29">
        <f t="shared" si="32"/>
        <v>0</v>
      </c>
      <c r="M58" s="29">
        <f t="shared" si="32"/>
        <v>0</v>
      </c>
      <c r="N58" s="29">
        <f t="shared" si="32"/>
        <v>0</v>
      </c>
      <c r="O58" s="29">
        <f t="shared" si="32"/>
        <v>0</v>
      </c>
      <c r="P58" s="29">
        <f>P59</f>
        <v>0</v>
      </c>
      <c r="Q58" s="29">
        <f t="shared" si="25"/>
        <v>0</v>
      </c>
      <c r="R58" s="29">
        <f t="shared" si="25"/>
        <v>0</v>
      </c>
      <c r="S58" s="29">
        <f t="shared" si="25"/>
        <v>0</v>
      </c>
    </row>
    <row r="59" spans="1:19" ht="40.200000000000003" customHeight="1" x14ac:dyDescent="0.3">
      <c r="A59" s="27" t="s">
        <v>106</v>
      </c>
      <c r="B59" s="28" t="s">
        <v>81</v>
      </c>
      <c r="C59" s="15">
        <f t="shared" si="23"/>
        <v>94200</v>
      </c>
      <c r="D59" s="15">
        <v>94200</v>
      </c>
      <c r="E59" s="15">
        <v>0</v>
      </c>
      <c r="F59" s="15">
        <v>0</v>
      </c>
      <c r="G59" s="15">
        <v>0</v>
      </c>
      <c r="H59" s="15">
        <f>I59+J59</f>
        <v>0</v>
      </c>
      <c r="I59" s="15">
        <v>0</v>
      </c>
      <c r="J59" s="15">
        <v>0</v>
      </c>
      <c r="K59" s="15">
        <v>0</v>
      </c>
      <c r="L59" s="15">
        <f>M59+N59</f>
        <v>0</v>
      </c>
      <c r="M59" s="15">
        <v>0</v>
      </c>
      <c r="N59" s="15">
        <v>0</v>
      </c>
      <c r="O59" s="15">
        <v>0</v>
      </c>
      <c r="P59" s="15">
        <f>Q59+R59</f>
        <v>0</v>
      </c>
      <c r="Q59" s="15">
        <f t="shared" si="25"/>
        <v>0</v>
      </c>
      <c r="R59" s="15">
        <f t="shared" si="25"/>
        <v>0</v>
      </c>
      <c r="S59" s="15">
        <f t="shared" si="25"/>
        <v>0</v>
      </c>
    </row>
    <row r="60" spans="1:19" ht="26.4" customHeight="1" x14ac:dyDescent="0.3">
      <c r="A60" s="14">
        <v>5000</v>
      </c>
      <c r="B60" s="12" t="s">
        <v>82</v>
      </c>
      <c r="C60" s="29">
        <f t="shared" si="23"/>
        <v>120300</v>
      </c>
      <c r="D60" s="29">
        <f>D61</f>
        <v>120300</v>
      </c>
      <c r="E60" s="29">
        <f>E61</f>
        <v>0</v>
      </c>
      <c r="F60" s="29">
        <f t="shared" ref="F60:O61" si="33">F61</f>
        <v>0</v>
      </c>
      <c r="G60" s="29">
        <f t="shared" si="33"/>
        <v>6989</v>
      </c>
      <c r="H60" s="29">
        <f t="shared" si="33"/>
        <v>6989</v>
      </c>
      <c r="I60" s="29">
        <f t="shared" si="33"/>
        <v>6989</v>
      </c>
      <c r="J60" s="29">
        <f t="shared" si="33"/>
        <v>0</v>
      </c>
      <c r="K60" s="29">
        <f t="shared" si="33"/>
        <v>0</v>
      </c>
      <c r="L60" s="29">
        <f t="shared" si="33"/>
        <v>0</v>
      </c>
      <c r="M60" s="29">
        <f t="shared" si="33"/>
        <v>0</v>
      </c>
      <c r="N60" s="29">
        <f t="shared" si="33"/>
        <v>0</v>
      </c>
      <c r="O60" s="29">
        <f t="shared" si="33"/>
        <v>0</v>
      </c>
      <c r="P60" s="29">
        <f>P61</f>
        <v>6989</v>
      </c>
      <c r="Q60" s="29">
        <f t="shared" si="25"/>
        <v>6989</v>
      </c>
      <c r="R60" s="29">
        <f t="shared" si="25"/>
        <v>0</v>
      </c>
      <c r="S60" s="29">
        <f t="shared" si="25"/>
        <v>0</v>
      </c>
    </row>
    <row r="61" spans="1:19" ht="55.8" customHeight="1" x14ac:dyDescent="0.3">
      <c r="A61" s="27">
        <v>5060</v>
      </c>
      <c r="B61" s="28" t="s">
        <v>83</v>
      </c>
      <c r="C61" s="15">
        <f t="shared" si="23"/>
        <v>120300</v>
      </c>
      <c r="D61" s="15">
        <f>D62</f>
        <v>120300</v>
      </c>
      <c r="E61" s="15">
        <f>E62</f>
        <v>0</v>
      </c>
      <c r="F61" s="15">
        <f t="shared" si="33"/>
        <v>0</v>
      </c>
      <c r="G61" s="15">
        <f>G62</f>
        <v>6989</v>
      </c>
      <c r="H61" s="15">
        <f t="shared" si="33"/>
        <v>6989</v>
      </c>
      <c r="I61" s="15">
        <f t="shared" si="33"/>
        <v>6989</v>
      </c>
      <c r="J61" s="15">
        <f t="shared" si="33"/>
        <v>0</v>
      </c>
      <c r="K61" s="15">
        <f t="shared" si="33"/>
        <v>0</v>
      </c>
      <c r="L61" s="15">
        <f t="shared" si="33"/>
        <v>0</v>
      </c>
      <c r="M61" s="15">
        <f t="shared" si="33"/>
        <v>0</v>
      </c>
      <c r="N61" s="15">
        <f t="shared" si="33"/>
        <v>0</v>
      </c>
      <c r="O61" s="15">
        <f t="shared" si="33"/>
        <v>0</v>
      </c>
      <c r="P61" s="15">
        <f>P62</f>
        <v>6989</v>
      </c>
      <c r="Q61" s="15">
        <f t="shared" si="25"/>
        <v>6989</v>
      </c>
      <c r="R61" s="15">
        <f t="shared" si="25"/>
        <v>0</v>
      </c>
      <c r="S61" s="15">
        <f t="shared" si="25"/>
        <v>0</v>
      </c>
    </row>
    <row r="62" spans="1:19" ht="121.8" customHeight="1" x14ac:dyDescent="0.3">
      <c r="A62" s="27" t="s">
        <v>107</v>
      </c>
      <c r="B62" s="28" t="s">
        <v>84</v>
      </c>
      <c r="C62" s="15">
        <f t="shared" si="23"/>
        <v>120300</v>
      </c>
      <c r="D62" s="15">
        <v>120300</v>
      </c>
      <c r="E62" s="15">
        <v>0</v>
      </c>
      <c r="F62" s="15">
        <v>0</v>
      </c>
      <c r="G62" s="15">
        <v>6989</v>
      </c>
      <c r="H62" s="15">
        <f>I62+J62</f>
        <v>6989</v>
      </c>
      <c r="I62" s="15">
        <v>6989</v>
      </c>
      <c r="J62" s="15">
        <v>0</v>
      </c>
      <c r="K62" s="15">
        <v>0</v>
      </c>
      <c r="L62" s="15">
        <f>M62+N62</f>
        <v>0</v>
      </c>
      <c r="M62" s="15">
        <v>0</v>
      </c>
      <c r="N62" s="15">
        <v>0</v>
      </c>
      <c r="O62" s="15">
        <v>0</v>
      </c>
      <c r="P62" s="15">
        <f>Q62+R62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39" customHeight="1" x14ac:dyDescent="0.3">
      <c r="A63" s="14">
        <v>6000</v>
      </c>
      <c r="B63" s="12" t="s">
        <v>85</v>
      </c>
      <c r="C63" s="29">
        <f t="shared" si="23"/>
        <v>27411050</v>
      </c>
      <c r="D63" s="29">
        <f>D64+D66+D67</f>
        <v>18945000</v>
      </c>
      <c r="E63" s="29">
        <f>E64+E66+E67</f>
        <v>8466050</v>
      </c>
      <c r="F63" s="29">
        <f t="shared" ref="F63:O63" si="34">F64+F66+F67</f>
        <v>8462300</v>
      </c>
      <c r="G63" s="29">
        <f t="shared" si="34"/>
        <v>380847</v>
      </c>
      <c r="H63" s="29">
        <f t="shared" si="34"/>
        <v>380543.66</v>
      </c>
      <c r="I63" s="29">
        <f t="shared" si="34"/>
        <v>380543.66</v>
      </c>
      <c r="J63" s="29">
        <f t="shared" si="34"/>
        <v>0</v>
      </c>
      <c r="K63" s="29">
        <f t="shared" si="34"/>
        <v>0</v>
      </c>
      <c r="L63" s="29">
        <f t="shared" si="34"/>
        <v>444650.68</v>
      </c>
      <c r="M63" s="29">
        <f t="shared" si="34"/>
        <v>444650.68</v>
      </c>
      <c r="N63" s="29">
        <f t="shared" si="34"/>
        <v>0</v>
      </c>
      <c r="O63" s="29">
        <f t="shared" si="34"/>
        <v>0</v>
      </c>
      <c r="P63" s="29">
        <f>P64+P65+P67</f>
        <v>-64107.020000000019</v>
      </c>
      <c r="Q63" s="29">
        <f t="shared" si="25"/>
        <v>-64107.020000000019</v>
      </c>
      <c r="R63" s="29">
        <f t="shared" si="25"/>
        <v>0</v>
      </c>
      <c r="S63" s="29">
        <f t="shared" si="25"/>
        <v>0</v>
      </c>
    </row>
    <row r="64" spans="1:19" ht="46.2" customHeight="1" x14ac:dyDescent="0.3">
      <c r="A64" s="14" t="s">
        <v>108</v>
      </c>
      <c r="B64" s="12" t="s">
        <v>86</v>
      </c>
      <c r="C64" s="29">
        <f t="shared" si="23"/>
        <v>27283212</v>
      </c>
      <c r="D64" s="29">
        <v>18817162</v>
      </c>
      <c r="E64" s="29">
        <v>8466050</v>
      </c>
      <c r="F64" s="29">
        <v>8462300</v>
      </c>
      <c r="G64" s="29">
        <v>380847</v>
      </c>
      <c r="H64" s="29">
        <f>I64+J64</f>
        <v>380543.66</v>
      </c>
      <c r="I64" s="29">
        <v>380543.66</v>
      </c>
      <c r="J64" s="29">
        <v>0</v>
      </c>
      <c r="K64" s="29">
        <v>0</v>
      </c>
      <c r="L64" s="29">
        <f>M64+N64</f>
        <v>444650.68</v>
      </c>
      <c r="M64" s="29">
        <v>444650.68</v>
      </c>
      <c r="N64" s="29">
        <v>0</v>
      </c>
      <c r="O64" s="29">
        <v>0</v>
      </c>
      <c r="P64" s="29">
        <f>Q64+R64</f>
        <v>-64107.020000000019</v>
      </c>
      <c r="Q64" s="29">
        <f t="shared" si="25"/>
        <v>-64107.020000000019</v>
      </c>
      <c r="R64" s="29">
        <f t="shared" si="25"/>
        <v>0</v>
      </c>
      <c r="S64" s="29">
        <f t="shared" si="25"/>
        <v>0</v>
      </c>
    </row>
    <row r="65" spans="1:20" ht="43.8" customHeight="1" x14ac:dyDescent="0.3">
      <c r="A65" s="14">
        <v>6080</v>
      </c>
      <c r="B65" s="12" t="s">
        <v>87</v>
      </c>
      <c r="C65" s="29">
        <f t="shared" si="23"/>
        <v>119238</v>
      </c>
      <c r="D65" s="29">
        <f>D66</f>
        <v>119238</v>
      </c>
      <c r="E65" s="29">
        <f>E66</f>
        <v>0</v>
      </c>
      <c r="F65" s="29">
        <f t="shared" ref="F65:O65" si="35">F66</f>
        <v>0</v>
      </c>
      <c r="G65" s="29">
        <f t="shared" si="35"/>
        <v>0</v>
      </c>
      <c r="H65" s="29">
        <f t="shared" si="35"/>
        <v>0</v>
      </c>
      <c r="I65" s="29">
        <f t="shared" si="35"/>
        <v>0</v>
      </c>
      <c r="J65" s="29">
        <f t="shared" si="35"/>
        <v>0</v>
      </c>
      <c r="K65" s="29">
        <f t="shared" si="35"/>
        <v>0</v>
      </c>
      <c r="L65" s="29">
        <f t="shared" si="35"/>
        <v>0</v>
      </c>
      <c r="M65" s="29">
        <f t="shared" si="35"/>
        <v>0</v>
      </c>
      <c r="N65" s="29">
        <f t="shared" si="35"/>
        <v>0</v>
      </c>
      <c r="O65" s="29">
        <f t="shared" si="35"/>
        <v>0</v>
      </c>
      <c r="P65" s="29">
        <f>P66</f>
        <v>0</v>
      </c>
      <c r="Q65" s="29">
        <f t="shared" si="25"/>
        <v>0</v>
      </c>
      <c r="R65" s="29">
        <f t="shared" si="25"/>
        <v>0</v>
      </c>
      <c r="S65" s="29">
        <f t="shared" si="25"/>
        <v>0</v>
      </c>
    </row>
    <row r="66" spans="1:20" ht="60.6" customHeight="1" x14ac:dyDescent="0.3">
      <c r="A66" s="27" t="s">
        <v>109</v>
      </c>
      <c r="B66" s="28" t="s">
        <v>88</v>
      </c>
      <c r="C66" s="15">
        <f t="shared" si="23"/>
        <v>119238</v>
      </c>
      <c r="D66" s="15">
        <v>119238</v>
      </c>
      <c r="E66" s="15">
        <v>0</v>
      </c>
      <c r="F66" s="15">
        <v>0</v>
      </c>
      <c r="G66" s="15">
        <v>0</v>
      </c>
      <c r="H66" s="15">
        <f>I66+J66</f>
        <v>0</v>
      </c>
      <c r="I66" s="15">
        <v>0</v>
      </c>
      <c r="J66" s="15">
        <v>0</v>
      </c>
      <c r="K66" s="15">
        <v>0</v>
      </c>
      <c r="L66" s="15">
        <f>M66+N66</f>
        <v>0</v>
      </c>
      <c r="M66" s="15">
        <v>0</v>
      </c>
      <c r="N66" s="15">
        <v>0</v>
      </c>
      <c r="O66" s="15">
        <v>0</v>
      </c>
      <c r="P66" s="15">
        <f>Q66+R66</f>
        <v>0</v>
      </c>
      <c r="Q66" s="15">
        <f t="shared" si="25"/>
        <v>0</v>
      </c>
      <c r="R66" s="15">
        <f t="shared" si="25"/>
        <v>0</v>
      </c>
      <c r="S66" s="15">
        <f t="shared" si="25"/>
        <v>0</v>
      </c>
    </row>
    <row r="67" spans="1:20" ht="59.4" customHeight="1" x14ac:dyDescent="0.3">
      <c r="A67" s="14" t="s">
        <v>110</v>
      </c>
      <c r="B67" s="12" t="s">
        <v>89</v>
      </c>
      <c r="C67" s="29">
        <f t="shared" si="23"/>
        <v>8600</v>
      </c>
      <c r="D67" s="29">
        <v>8600</v>
      </c>
      <c r="E67" s="29">
        <v>0</v>
      </c>
      <c r="F67" s="29">
        <v>0</v>
      </c>
      <c r="G67" s="29">
        <v>0</v>
      </c>
      <c r="H67" s="29">
        <f>I67+J67</f>
        <v>0</v>
      </c>
      <c r="I67" s="29">
        <v>0</v>
      </c>
      <c r="J67" s="29">
        <v>0</v>
      </c>
      <c r="K67" s="29">
        <v>0</v>
      </c>
      <c r="L67" s="29">
        <f>M67+N67</f>
        <v>0</v>
      </c>
      <c r="M67" s="29">
        <v>0</v>
      </c>
      <c r="N67" s="29">
        <v>0</v>
      </c>
      <c r="O67" s="29">
        <v>0</v>
      </c>
      <c r="P67" s="29">
        <f>Q67+R67</f>
        <v>0</v>
      </c>
      <c r="Q67" s="29">
        <f t="shared" si="25"/>
        <v>0</v>
      </c>
      <c r="R67" s="29">
        <f t="shared" si="25"/>
        <v>0</v>
      </c>
      <c r="S67" s="29">
        <f t="shared" si="25"/>
        <v>0</v>
      </c>
    </row>
    <row r="68" spans="1:20" ht="25.2" customHeight="1" x14ac:dyDescent="0.3">
      <c r="A68" s="14">
        <v>7000</v>
      </c>
      <c r="B68" s="12" t="s">
        <v>90</v>
      </c>
      <c r="C68" s="29">
        <f t="shared" si="23"/>
        <v>1262360</v>
      </c>
      <c r="D68" s="29">
        <f>D69</f>
        <v>1262360</v>
      </c>
      <c r="E68" s="29">
        <f>E69</f>
        <v>0</v>
      </c>
      <c r="F68" s="29">
        <f t="shared" ref="F68:O68" si="36">F69</f>
        <v>0</v>
      </c>
      <c r="G68" s="29">
        <f t="shared" si="36"/>
        <v>2600</v>
      </c>
      <c r="H68" s="29">
        <f t="shared" si="36"/>
        <v>2530</v>
      </c>
      <c r="I68" s="29">
        <f t="shared" si="36"/>
        <v>2530</v>
      </c>
      <c r="J68" s="29">
        <f t="shared" si="36"/>
        <v>0</v>
      </c>
      <c r="K68" s="29">
        <f t="shared" si="36"/>
        <v>0</v>
      </c>
      <c r="L68" s="29">
        <f t="shared" si="36"/>
        <v>0</v>
      </c>
      <c r="M68" s="29">
        <f t="shared" si="36"/>
        <v>0</v>
      </c>
      <c r="N68" s="29">
        <f t="shared" si="36"/>
        <v>0</v>
      </c>
      <c r="O68" s="29">
        <f t="shared" si="36"/>
        <v>0</v>
      </c>
      <c r="P68" s="29">
        <f>P69</f>
        <v>2530</v>
      </c>
      <c r="Q68" s="29">
        <f t="shared" si="25"/>
        <v>2530</v>
      </c>
      <c r="R68" s="29">
        <f t="shared" si="25"/>
        <v>0</v>
      </c>
      <c r="S68" s="29">
        <f t="shared" si="25"/>
        <v>0</v>
      </c>
    </row>
    <row r="69" spans="1:20" ht="45" customHeight="1" x14ac:dyDescent="0.3">
      <c r="A69" s="27">
        <v>7500</v>
      </c>
      <c r="B69" s="28" t="s">
        <v>91</v>
      </c>
      <c r="C69" s="15">
        <f t="shared" si="23"/>
        <v>1262360</v>
      </c>
      <c r="D69" s="15">
        <f>D70+D71</f>
        <v>1262360</v>
      </c>
      <c r="E69" s="15">
        <f>E70+E71</f>
        <v>0</v>
      </c>
      <c r="F69" s="15">
        <f t="shared" ref="F69:O69" si="37">F70+F71</f>
        <v>0</v>
      </c>
      <c r="G69" s="15">
        <f t="shared" si="37"/>
        <v>2600</v>
      </c>
      <c r="H69" s="15">
        <f t="shared" si="37"/>
        <v>2530</v>
      </c>
      <c r="I69" s="15">
        <f t="shared" si="37"/>
        <v>2530</v>
      </c>
      <c r="J69" s="15">
        <f t="shared" si="37"/>
        <v>0</v>
      </c>
      <c r="K69" s="15">
        <f t="shared" si="37"/>
        <v>0</v>
      </c>
      <c r="L69" s="15">
        <f t="shared" si="37"/>
        <v>0</v>
      </c>
      <c r="M69" s="15">
        <f t="shared" si="37"/>
        <v>0</v>
      </c>
      <c r="N69" s="15">
        <f t="shared" si="37"/>
        <v>0</v>
      </c>
      <c r="O69" s="15">
        <f t="shared" si="37"/>
        <v>0</v>
      </c>
      <c r="P69" s="15">
        <f>P70+P71</f>
        <v>2530</v>
      </c>
      <c r="Q69" s="15">
        <f t="shared" si="25"/>
        <v>2530</v>
      </c>
      <c r="R69" s="15">
        <f t="shared" si="25"/>
        <v>0</v>
      </c>
      <c r="S69" s="15">
        <f t="shared" si="25"/>
        <v>0</v>
      </c>
    </row>
    <row r="70" spans="1:20" ht="54.6" customHeight="1" x14ac:dyDescent="0.3">
      <c r="A70" s="27" t="s">
        <v>111</v>
      </c>
      <c r="B70" s="28" t="s">
        <v>92</v>
      </c>
      <c r="C70" s="15">
        <f t="shared" si="23"/>
        <v>1069400</v>
      </c>
      <c r="D70" s="15">
        <v>1069400</v>
      </c>
      <c r="E70" s="15">
        <v>0</v>
      </c>
      <c r="F70" s="15">
        <v>0</v>
      </c>
      <c r="G70" s="15">
        <v>0</v>
      </c>
      <c r="H70" s="15">
        <f>I70+J70</f>
        <v>0</v>
      </c>
      <c r="I70" s="15">
        <v>0</v>
      </c>
      <c r="J70" s="15">
        <v>0</v>
      </c>
      <c r="K70" s="15">
        <v>0</v>
      </c>
      <c r="L70" s="15">
        <f>M70+N70</f>
        <v>0</v>
      </c>
      <c r="M70" s="15">
        <v>0</v>
      </c>
      <c r="N70" s="15">
        <v>0</v>
      </c>
      <c r="O70" s="15">
        <v>0</v>
      </c>
      <c r="P70" s="15">
        <f>Q70+R70</f>
        <v>0</v>
      </c>
      <c r="Q70" s="15">
        <f t="shared" si="25"/>
        <v>0</v>
      </c>
      <c r="R70" s="15">
        <f t="shared" si="25"/>
        <v>0</v>
      </c>
      <c r="S70" s="15">
        <f t="shared" si="25"/>
        <v>0</v>
      </c>
    </row>
    <row r="71" spans="1:20" ht="48.6" customHeight="1" x14ac:dyDescent="0.3">
      <c r="A71" s="27" t="s">
        <v>112</v>
      </c>
      <c r="B71" s="28" t="s">
        <v>92</v>
      </c>
      <c r="C71" s="15">
        <f t="shared" si="23"/>
        <v>192960</v>
      </c>
      <c r="D71" s="15">
        <v>192960</v>
      </c>
      <c r="E71" s="15">
        <v>0</v>
      </c>
      <c r="F71" s="15">
        <v>0</v>
      </c>
      <c r="G71" s="15">
        <v>2600</v>
      </c>
      <c r="H71" s="15">
        <f>I71+J71</f>
        <v>2530</v>
      </c>
      <c r="I71" s="15">
        <v>2530</v>
      </c>
      <c r="J71" s="15">
        <v>0</v>
      </c>
      <c r="K71" s="15">
        <v>0</v>
      </c>
      <c r="L71" s="15">
        <f>M71+N71</f>
        <v>0</v>
      </c>
      <c r="M71" s="15">
        <v>0</v>
      </c>
      <c r="N71" s="15">
        <v>0</v>
      </c>
      <c r="O71" s="15">
        <v>0</v>
      </c>
      <c r="P71" s="15">
        <f>Q71+R71</f>
        <v>2530</v>
      </c>
      <c r="Q71" s="15">
        <f t="shared" si="25"/>
        <v>2530</v>
      </c>
      <c r="R71" s="15">
        <f t="shared" si="25"/>
        <v>0</v>
      </c>
      <c r="S71" s="15">
        <f t="shared" si="25"/>
        <v>0</v>
      </c>
    </row>
    <row r="72" spans="1:20" ht="26.4" customHeight="1" x14ac:dyDescent="0.3">
      <c r="A72" s="14">
        <v>8000</v>
      </c>
      <c r="B72" s="12" t="s">
        <v>93</v>
      </c>
      <c r="C72" s="29">
        <f t="shared" si="23"/>
        <v>475500</v>
      </c>
      <c r="D72" s="29">
        <f>D73+D75</f>
        <v>475500</v>
      </c>
      <c r="E72" s="29">
        <f>E73+E75</f>
        <v>0</v>
      </c>
      <c r="F72" s="29">
        <f t="shared" ref="F72:O72" si="38">F73+F75</f>
        <v>0</v>
      </c>
      <c r="G72" s="29">
        <f t="shared" si="38"/>
        <v>0</v>
      </c>
      <c r="H72" s="29">
        <f t="shared" si="38"/>
        <v>0</v>
      </c>
      <c r="I72" s="29">
        <f t="shared" si="38"/>
        <v>0</v>
      </c>
      <c r="J72" s="29">
        <f t="shared" si="38"/>
        <v>0</v>
      </c>
      <c r="K72" s="29">
        <f t="shared" si="38"/>
        <v>0</v>
      </c>
      <c r="L72" s="29">
        <f t="shared" si="38"/>
        <v>0</v>
      </c>
      <c r="M72" s="29">
        <f t="shared" si="38"/>
        <v>0</v>
      </c>
      <c r="N72" s="29">
        <f t="shared" si="38"/>
        <v>0</v>
      </c>
      <c r="O72" s="29">
        <f t="shared" si="38"/>
        <v>0</v>
      </c>
      <c r="P72" s="29">
        <f>P73+P75</f>
        <v>0</v>
      </c>
      <c r="Q72" s="29">
        <f t="shared" si="25"/>
        <v>0</v>
      </c>
      <c r="R72" s="29">
        <f t="shared" si="25"/>
        <v>0</v>
      </c>
      <c r="S72" s="29">
        <f t="shared" si="25"/>
        <v>0</v>
      </c>
    </row>
    <row r="73" spans="1:20" ht="49.2" customHeight="1" x14ac:dyDescent="0.3">
      <c r="A73" s="27">
        <v>8100</v>
      </c>
      <c r="B73" s="28" t="s">
        <v>94</v>
      </c>
      <c r="C73" s="15">
        <f t="shared" si="23"/>
        <v>275500</v>
      </c>
      <c r="D73" s="15">
        <f>D74</f>
        <v>275500</v>
      </c>
      <c r="E73" s="15">
        <f>E74</f>
        <v>0</v>
      </c>
      <c r="F73" s="15">
        <f t="shared" ref="F73:O73" si="39">F74</f>
        <v>0</v>
      </c>
      <c r="G73" s="15">
        <f t="shared" si="39"/>
        <v>0</v>
      </c>
      <c r="H73" s="15">
        <f t="shared" si="39"/>
        <v>0</v>
      </c>
      <c r="I73" s="15">
        <f t="shared" si="39"/>
        <v>0</v>
      </c>
      <c r="J73" s="15">
        <f t="shared" si="39"/>
        <v>0</v>
      </c>
      <c r="K73" s="15">
        <f t="shared" si="39"/>
        <v>0</v>
      </c>
      <c r="L73" s="15">
        <f t="shared" si="39"/>
        <v>0</v>
      </c>
      <c r="M73" s="15">
        <f t="shared" si="39"/>
        <v>0</v>
      </c>
      <c r="N73" s="15">
        <f t="shared" si="39"/>
        <v>0</v>
      </c>
      <c r="O73" s="15">
        <f t="shared" si="39"/>
        <v>0</v>
      </c>
      <c r="P73" s="15">
        <f>P74</f>
        <v>0</v>
      </c>
      <c r="Q73" s="15">
        <f t="shared" si="25"/>
        <v>0</v>
      </c>
      <c r="R73" s="15">
        <f t="shared" si="25"/>
        <v>0</v>
      </c>
      <c r="S73" s="15">
        <f t="shared" si="25"/>
        <v>0</v>
      </c>
    </row>
    <row r="74" spans="1:20" ht="81.599999999999994" customHeight="1" x14ac:dyDescent="0.3">
      <c r="A74" s="27" t="s">
        <v>113</v>
      </c>
      <c r="B74" s="28" t="s">
        <v>95</v>
      </c>
      <c r="C74" s="15">
        <f t="shared" si="23"/>
        <v>275500</v>
      </c>
      <c r="D74" s="15">
        <v>275500</v>
      </c>
      <c r="E74" s="15">
        <v>0</v>
      </c>
      <c r="F74" s="15">
        <v>0</v>
      </c>
      <c r="G74" s="15">
        <v>0</v>
      </c>
      <c r="H74" s="15">
        <f>I74+J74</f>
        <v>0</v>
      </c>
      <c r="I74" s="15">
        <v>0</v>
      </c>
      <c r="J74" s="15">
        <v>0</v>
      </c>
      <c r="K74" s="15">
        <v>0</v>
      </c>
      <c r="L74" s="15">
        <f>M74+N74</f>
        <v>0</v>
      </c>
      <c r="M74" s="15">
        <v>0</v>
      </c>
      <c r="N74" s="15">
        <v>0</v>
      </c>
      <c r="O74" s="15">
        <v>0</v>
      </c>
      <c r="P74" s="15">
        <f>Q74+R74</f>
        <v>0</v>
      </c>
      <c r="Q74" s="15">
        <f t="shared" si="25"/>
        <v>0</v>
      </c>
      <c r="R74" s="15">
        <f t="shared" si="25"/>
        <v>0</v>
      </c>
      <c r="S74" s="15">
        <f t="shared" si="25"/>
        <v>0</v>
      </c>
    </row>
    <row r="75" spans="1:20" ht="27.6" customHeight="1" x14ac:dyDescent="0.3">
      <c r="A75" s="14">
        <v>8700</v>
      </c>
      <c r="B75" s="12" t="s">
        <v>96</v>
      </c>
      <c r="C75" s="29">
        <f t="shared" si="23"/>
        <v>200000</v>
      </c>
      <c r="D75" s="29">
        <f>D76</f>
        <v>200000</v>
      </c>
      <c r="E75" s="29">
        <f>E76</f>
        <v>0</v>
      </c>
      <c r="F75" s="29">
        <f t="shared" ref="F75:O75" si="40">F76</f>
        <v>0</v>
      </c>
      <c r="G75" s="29">
        <f t="shared" si="40"/>
        <v>0</v>
      </c>
      <c r="H75" s="29">
        <f t="shared" si="40"/>
        <v>0</v>
      </c>
      <c r="I75" s="29">
        <f t="shared" si="40"/>
        <v>0</v>
      </c>
      <c r="J75" s="29">
        <f t="shared" si="40"/>
        <v>0</v>
      </c>
      <c r="K75" s="29">
        <f t="shared" si="40"/>
        <v>0</v>
      </c>
      <c r="L75" s="29">
        <f t="shared" si="40"/>
        <v>0</v>
      </c>
      <c r="M75" s="29">
        <f t="shared" si="40"/>
        <v>0</v>
      </c>
      <c r="N75" s="29">
        <f t="shared" si="40"/>
        <v>0</v>
      </c>
      <c r="O75" s="29">
        <f t="shared" si="40"/>
        <v>0</v>
      </c>
      <c r="P75" s="29">
        <f>P76</f>
        <v>0</v>
      </c>
      <c r="Q75" s="29">
        <f t="shared" si="25"/>
        <v>0</v>
      </c>
      <c r="R75" s="29">
        <f t="shared" si="25"/>
        <v>0</v>
      </c>
      <c r="S75" s="29">
        <f t="shared" si="25"/>
        <v>0</v>
      </c>
    </row>
    <row r="76" spans="1:20" ht="43.2" customHeight="1" x14ac:dyDescent="0.3">
      <c r="A76" s="27" t="s">
        <v>114</v>
      </c>
      <c r="B76" s="28" t="s">
        <v>97</v>
      </c>
      <c r="C76" s="15">
        <f t="shared" si="23"/>
        <v>200000</v>
      </c>
      <c r="D76" s="15">
        <v>200000</v>
      </c>
      <c r="E76" s="15">
        <v>0</v>
      </c>
      <c r="F76" s="15">
        <v>0</v>
      </c>
      <c r="G76" s="15">
        <v>0</v>
      </c>
      <c r="H76" s="15">
        <f>I76+J76</f>
        <v>0</v>
      </c>
      <c r="I76" s="15">
        <v>0</v>
      </c>
      <c r="J76" s="15">
        <v>0</v>
      </c>
      <c r="K76" s="15">
        <v>0</v>
      </c>
      <c r="L76" s="15">
        <f>M76+N76</f>
        <v>0</v>
      </c>
      <c r="M76" s="15">
        <v>0</v>
      </c>
      <c r="N76" s="15">
        <v>0</v>
      </c>
      <c r="O76" s="15">
        <v>0</v>
      </c>
      <c r="P76" s="15">
        <f>Q76+R76</f>
        <v>0</v>
      </c>
      <c r="Q76" s="15">
        <f t="shared" si="25"/>
        <v>0</v>
      </c>
      <c r="R76" s="15">
        <f t="shared" si="25"/>
        <v>0</v>
      </c>
      <c r="S76" s="15">
        <f t="shared" si="25"/>
        <v>0</v>
      </c>
    </row>
    <row r="77" spans="1:20" ht="31.2" customHeight="1" x14ac:dyDescent="0.3">
      <c r="A77" s="62" t="s">
        <v>122</v>
      </c>
      <c r="B77" s="63"/>
      <c r="C77" s="25">
        <f t="shared" si="23"/>
        <v>151725849.90000001</v>
      </c>
      <c r="D77" s="26">
        <f>D43+D45+D57+D60+D63+D68+D72</f>
        <v>142016300</v>
      </c>
      <c r="E77" s="26">
        <f>E43+E45+E57+E60+E63+E68+E72</f>
        <v>9709549.9000000004</v>
      </c>
      <c r="F77" s="26">
        <f t="shared" ref="F77:G77" si="41">F43+F45+F57+F60+F63+F68+F72</f>
        <v>8682300</v>
      </c>
      <c r="G77" s="26">
        <f t="shared" si="41"/>
        <v>9149334</v>
      </c>
      <c r="H77" s="26">
        <f>H43+H45+H57+H60+H63+H68+H72</f>
        <v>9281206.6400000006</v>
      </c>
      <c r="I77" s="26">
        <f t="shared" ref="I77:O77" si="42">I43+I45+I57+I60+I63+I68+I72</f>
        <v>9148511.7400000002</v>
      </c>
      <c r="J77" s="26">
        <f t="shared" si="42"/>
        <v>132694.9</v>
      </c>
      <c r="K77" s="26">
        <f t="shared" si="42"/>
        <v>0</v>
      </c>
      <c r="L77" s="26">
        <f t="shared" si="42"/>
        <v>7033041.8499999996</v>
      </c>
      <c r="M77" s="26">
        <f t="shared" si="42"/>
        <v>6851242.2400000002</v>
      </c>
      <c r="N77" s="26">
        <f t="shared" si="42"/>
        <v>181799.61</v>
      </c>
      <c r="O77" s="26">
        <f t="shared" si="42"/>
        <v>0</v>
      </c>
      <c r="P77" s="26">
        <f>P43+P45+P57+P60+P63+P68+P72</f>
        <v>2248164.7899999991</v>
      </c>
      <c r="Q77" s="26">
        <f t="shared" si="25"/>
        <v>2297269.5</v>
      </c>
      <c r="R77" s="26">
        <f t="shared" si="25"/>
        <v>-49104.709999999992</v>
      </c>
      <c r="S77" s="26">
        <f t="shared" si="25"/>
        <v>0</v>
      </c>
    </row>
    <row r="78" spans="1:20" s="38" customFormat="1" ht="42" hidden="1" customHeight="1" x14ac:dyDescent="0.3">
      <c r="A78" s="37">
        <v>401200</v>
      </c>
      <c r="B78" s="37"/>
      <c r="C78" s="40" t="s">
        <v>129</v>
      </c>
      <c r="D78" s="41">
        <f t="shared" si="23"/>
        <v>0</v>
      </c>
      <c r="E78" s="42"/>
      <c r="F78" s="42"/>
      <c r="G78" s="42"/>
      <c r="H78" s="42"/>
      <c r="I78" s="41">
        <f t="shared" ref="I78" si="43">J78+K78</f>
        <v>0</v>
      </c>
      <c r="J78" s="42">
        <v>0</v>
      </c>
      <c r="K78" s="42">
        <v>0</v>
      </c>
      <c r="L78" s="42">
        <v>0</v>
      </c>
      <c r="M78" s="41"/>
      <c r="N78" s="42"/>
      <c r="O78" s="42"/>
      <c r="P78" s="42"/>
      <c r="Q78" s="42">
        <v>0</v>
      </c>
      <c r="R78" s="42">
        <f t="shared" ref="R78:T78" si="44">J78-N78</f>
        <v>0</v>
      </c>
      <c r="S78" s="42">
        <f t="shared" si="44"/>
        <v>0</v>
      </c>
      <c r="T78" s="42">
        <f t="shared" si="44"/>
        <v>0</v>
      </c>
    </row>
    <row r="79" spans="1:20" s="38" customFormat="1" ht="55.2" hidden="1" customHeight="1" x14ac:dyDescent="0.3">
      <c r="A79" s="37"/>
      <c r="B79" s="37"/>
      <c r="C79" s="46" t="s">
        <v>130</v>
      </c>
      <c r="D79" s="41"/>
      <c r="E79" s="42"/>
      <c r="F79" s="42"/>
      <c r="G79" s="42"/>
      <c r="H79" s="42"/>
      <c r="I79" s="41"/>
      <c r="J79" s="42"/>
      <c r="K79" s="42"/>
      <c r="L79" s="42"/>
      <c r="M79" s="41"/>
      <c r="N79" s="42"/>
      <c r="O79" s="42"/>
      <c r="P79" s="42"/>
      <c r="Q79" s="42"/>
      <c r="R79" s="42"/>
      <c r="S79" s="42"/>
      <c r="T79" s="42"/>
    </row>
    <row r="80" spans="1:20" s="38" customFormat="1" ht="43.2" hidden="1" customHeight="1" x14ac:dyDescent="0.3">
      <c r="A80" s="37"/>
      <c r="B80" s="37"/>
      <c r="C80" s="40" t="s">
        <v>131</v>
      </c>
      <c r="D80" s="41">
        <f>D81-D82</f>
        <v>0</v>
      </c>
      <c r="E80" s="41">
        <f>E81-E82+E83</f>
        <v>0</v>
      </c>
      <c r="F80" s="41">
        <f>F81-F82+F83</f>
        <v>0</v>
      </c>
      <c r="G80" s="41">
        <f>G81-G82+G83</f>
        <v>0</v>
      </c>
      <c r="H80" s="41">
        <f>H81-H82+H83</f>
        <v>0</v>
      </c>
      <c r="I80" s="41">
        <f>J80+K80</f>
        <v>0</v>
      </c>
      <c r="J80" s="41">
        <f>J81-J82</f>
        <v>0</v>
      </c>
      <c r="K80" s="41">
        <f>K81-K82</f>
        <v>0</v>
      </c>
      <c r="L80" s="41">
        <f>L81-L82</f>
        <v>0</v>
      </c>
      <c r="M80" s="41">
        <f>N80+O80</f>
        <v>0</v>
      </c>
      <c r="N80" s="41">
        <f>N81-N82</f>
        <v>0</v>
      </c>
      <c r="O80" s="41">
        <f>O81-O82</f>
        <v>0</v>
      </c>
      <c r="P80" s="41">
        <f>P81-P82</f>
        <v>0</v>
      </c>
      <c r="Q80" s="42">
        <f t="shared" ref="Q80:T82" si="45">I80-M80</f>
        <v>0</v>
      </c>
      <c r="R80" s="42">
        <f t="shared" si="45"/>
        <v>0</v>
      </c>
      <c r="S80" s="42">
        <f t="shared" si="45"/>
        <v>0</v>
      </c>
      <c r="T80" s="42">
        <f t="shared" si="45"/>
        <v>0</v>
      </c>
    </row>
    <row r="81" spans="1:20" s="38" customFormat="1" ht="36" hidden="1" customHeight="1" x14ac:dyDescent="0.3">
      <c r="A81" s="37">
        <v>205100</v>
      </c>
      <c r="B81" s="37"/>
      <c r="C81" s="43" t="s">
        <v>126</v>
      </c>
      <c r="D81" s="44">
        <f>E81+F81</f>
        <v>0</v>
      </c>
      <c r="E81" s="45"/>
      <c r="F81" s="45"/>
      <c r="G81" s="45"/>
      <c r="H81" s="45">
        <v>0</v>
      </c>
      <c r="I81" s="44">
        <f>J81+K81</f>
        <v>0</v>
      </c>
      <c r="J81" s="45">
        <v>0</v>
      </c>
      <c r="K81" s="45"/>
      <c r="L81" s="45">
        <v>0</v>
      </c>
      <c r="M81" s="44">
        <f>N81+O81</f>
        <v>0</v>
      </c>
      <c r="N81" s="45"/>
      <c r="O81" s="45"/>
      <c r="P81" s="45">
        <v>0</v>
      </c>
      <c r="Q81" s="45">
        <f t="shared" si="45"/>
        <v>0</v>
      </c>
      <c r="R81" s="45">
        <f t="shared" si="45"/>
        <v>0</v>
      </c>
      <c r="S81" s="45">
        <f t="shared" si="45"/>
        <v>0</v>
      </c>
      <c r="T81" s="45">
        <f t="shared" si="45"/>
        <v>0</v>
      </c>
    </row>
    <row r="82" spans="1:20" s="39" customFormat="1" ht="39.6" hidden="1" customHeight="1" x14ac:dyDescent="0.35">
      <c r="A82" s="37">
        <v>205200</v>
      </c>
      <c r="B82" s="37"/>
      <c r="C82" s="43" t="s">
        <v>127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/>
      <c r="K82" s="45"/>
      <c r="L82" s="45"/>
      <c r="M82" s="44">
        <f>N82+O82</f>
        <v>0</v>
      </c>
      <c r="N82" s="45"/>
      <c r="O82" s="45"/>
      <c r="P82" s="45"/>
      <c r="Q82" s="45">
        <f t="shared" si="45"/>
        <v>0</v>
      </c>
      <c r="R82" s="45">
        <f t="shared" si="45"/>
        <v>0</v>
      </c>
      <c r="S82" s="45">
        <f t="shared" si="45"/>
        <v>0</v>
      </c>
      <c r="T82" s="45">
        <f t="shared" si="45"/>
        <v>0</v>
      </c>
    </row>
    <row r="83" spans="1:20" s="38" customFormat="1" ht="33.6" hidden="1" customHeight="1" x14ac:dyDescent="0.3">
      <c r="A83" s="37"/>
      <c r="B83" s="37"/>
      <c r="C83" s="40" t="s">
        <v>128</v>
      </c>
      <c r="D83" s="41">
        <f>E83+F83</f>
        <v>0</v>
      </c>
      <c r="E83" s="42">
        <v>0</v>
      </c>
      <c r="F83" s="42">
        <v>0</v>
      </c>
      <c r="G83" s="42">
        <v>0</v>
      </c>
      <c r="H83" s="42">
        <v>0</v>
      </c>
      <c r="I83" s="41">
        <f>J83+K83</f>
        <v>0</v>
      </c>
      <c r="J83" s="42"/>
      <c r="K83" s="42"/>
      <c r="L83" s="42"/>
      <c r="M83" s="41">
        <f>N83+O83</f>
        <v>0</v>
      </c>
      <c r="N83" s="42"/>
      <c r="O83" s="42"/>
      <c r="P83" s="42">
        <v>0</v>
      </c>
      <c r="Q83" s="42">
        <v>0</v>
      </c>
      <c r="R83" s="42">
        <f>J83-N83</f>
        <v>0</v>
      </c>
      <c r="S83" s="42">
        <v>0</v>
      </c>
      <c r="T83" s="42">
        <v>0</v>
      </c>
    </row>
    <row r="84" spans="1:20" s="47" customFormat="1" ht="22.8" x14ac:dyDescent="0.4">
      <c r="B84" s="48" t="s">
        <v>139</v>
      </c>
      <c r="D84" s="49"/>
      <c r="E84" s="48"/>
      <c r="F84" s="50"/>
      <c r="G84" s="50"/>
      <c r="H84" s="51"/>
      <c r="I84" s="52"/>
      <c r="J84" s="48"/>
      <c r="K84" s="51"/>
      <c r="L84" s="51"/>
    </row>
    <row r="85" spans="1:20" s="36" customFormat="1" ht="19.8" customHeight="1" x14ac:dyDescent="0.3"/>
    <row r="86" spans="1:20" s="36" customFormat="1" ht="21" customHeight="1" x14ac:dyDescent="0.3"/>
    <row r="87" spans="1:20" s="33" customFormat="1" ht="46.2" customHeight="1" x14ac:dyDescent="0.65">
      <c r="B87" s="35" t="s">
        <v>125</v>
      </c>
    </row>
    <row r="90" spans="1:20" x14ac:dyDescent="0.3">
      <c r="B90" s="71" t="s">
        <v>140</v>
      </c>
    </row>
  </sheetData>
  <mergeCells count="31">
    <mergeCell ref="A10:C10"/>
    <mergeCell ref="A37:B37"/>
    <mergeCell ref="A41:B41"/>
    <mergeCell ref="B42:C42"/>
    <mergeCell ref="A77:B77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01.02.2025</vt:lpstr>
      <vt:lpstr>'01.02.2025'!Заголовки_для_печати</vt:lpstr>
      <vt:lpstr>'01.02.2025'!Область_печати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2025-02-05T13:05:23Z</cp:lastPrinted>
  <dcterms:created xsi:type="dcterms:W3CDTF">2024-09-04T12:34:03Z</dcterms:created>
  <dcterms:modified xsi:type="dcterms:W3CDTF">2025-02-05T13:30:27Z</dcterms:modified>
</cp:coreProperties>
</file>