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12.04.2021" sheetId="4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12" i="4" l="1"/>
  <c r="N10" i="4"/>
  <c r="K13" i="4"/>
  <c r="M13" i="4"/>
  <c r="N9" i="4"/>
  <c r="M12" i="4"/>
  <c r="M10" i="4"/>
  <c r="M9" i="4"/>
  <c r="K12" i="4"/>
  <c r="I12" i="4"/>
  <c r="I10" i="4"/>
  <c r="K10" i="4"/>
  <c r="K9" i="4"/>
  <c r="I9" i="4"/>
  <c r="M11" i="4" l="1"/>
  <c r="H9" i="4"/>
  <c r="H12" i="4"/>
  <c r="D12" i="4"/>
  <c r="D9" i="4" l="1"/>
  <c r="H10" i="4"/>
  <c r="D10" i="4"/>
  <c r="E11" i="4"/>
  <c r="E13" i="4" s="1"/>
  <c r="F11" i="4"/>
  <c r="F13" i="4" s="1"/>
  <c r="I11" i="4"/>
  <c r="I13" i="4" s="1"/>
  <c r="K11" i="4"/>
  <c r="H11" i="4" l="1"/>
  <c r="H13" i="4" s="1"/>
  <c r="N11" i="4"/>
  <c r="N13" i="4" s="1"/>
  <c r="D11" i="4"/>
  <c r="D13" i="4" s="1"/>
</calcChain>
</file>

<file path=xl/sharedStrings.xml><?xml version="1.0" encoding="utf-8"?>
<sst xmlns="http://schemas.openxmlformats.org/spreadsheetml/2006/main" count="32" uniqueCount="28">
  <si>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</si>
  <si>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</si>
  <si>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</si>
  <si>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</si>
  <si>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</si>
  <si>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</si>
  <si>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</si>
  <si>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</si>
  <si>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</si>
  <si>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</si>
  <si>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</si>
  <si>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</si>
  <si>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</si>
  <si>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</si>
  <si>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</si>
  <si>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</si>
  <si>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</si>
  <si>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</si>
  <si>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</si>
  <si>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</si>
  <si>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</si>
  <si>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</si>
  <si>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>№ п/п</t>
  </si>
  <si>
    <t xml:space="preserve">Додаток 1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 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</si>
  <si>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</si>
  <si>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18,61%, прогнозується відповідне збільшення плати за землю.</t>
    </r>
  </si>
  <si>
    <t>__________________________________________________________</t>
  </si>
  <si>
    <t xml:space="preserve"> в разі зміни ставок плати за землю при запровадженні альтернативи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</si>
</sst>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165" fontId="10" fillId="0" borderId="6" xfId="0" applyNumberFormat="1" applyFont="1" applyBorder="1" applyAlignment="1">
      <alignment horizontal="center" vertical="top"/>
    </xf>
    <xf numFmtId="165" fontId="11" fillId="0" borderId="6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top"/>
    </xf>
    <xf numFmtId="165" fontId="11" fillId="0" borderId="1" xfId="0" applyNumberFormat="1" applyFont="1" applyBorder="1" applyAlignment="1">
      <alignment vertical="top"/>
    </xf>
    <xf numFmtId="165" fontId="11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6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center" vertical="top"/>
    </xf>
    <xf numFmtId="164" fontId="1" fillId="0" borderId="6" xfId="0" applyNumberFormat="1" applyFont="1" applyBorder="1" applyAlignment="1">
      <alignment horizontal="center" vertical="top"/>
    </xf>
    <xf numFmtId="164" fontId="7" fillId="0" borderId="4" xfId="0" applyNumberFormat="1" applyFont="1" applyBorder="1" applyAlignment="1">
      <alignment horizontal="right" vertical="top"/>
    </xf>
    <xf numFmtId="164" fontId="7" fillId="0" borderId="6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6" fillId="0" borderId="0" xfId="0" applyFont="1" applyAlignment="1"/>
    <xf numFmtId="0" fontId="6" fillId="0" borderId="0" xfId="0" applyFont="1" applyAlignment="1">
      <alignment horizontal="justify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0" xfId="0" applyFont="1" applyAlignment="1">
      <alignment horizontal="justify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7" fillId="0" borderId="4" xfId="0" applyNumberFormat="1" applyFont="1" applyBorder="1" applyAlignment="1">
      <alignment horizontal="left" vertical="center"/>
    </xf>
    <xf numFmtId="164" fontId="7" fillId="0" borderId="6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10" workbookViewId="0">
      <selection activeCell="N13" sqref="N13"/>
    </sheetView>
  </sheetViews>
  <sheetFormatPr defaultRowHeight="15" x14ac:dyDescent="0.25"/>
  <cols>
    <col min="1" max="1" width="4" customWidth="1"/>
    <col min="2" max="2" width="15.570312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8.42578125" customWidth="1"/>
    <col min="11" max="11" width="9.140625" customWidth="1"/>
    <col min="12" max="12" width="9" customWidth="1"/>
    <col min="13" max="13" width="19.140625" customWidth="1"/>
    <col min="14" max="14" width="18.42578125" customWidth="1"/>
  </cols>
  <sheetData>
    <row r="1" spans="1:16" ht="93" customHeight="1" x14ac:dyDescent="0.25">
      <c r="A1" s="11"/>
      <c r="B1" s="11"/>
      <c r="C1" s="64"/>
      <c r="D1" s="64"/>
      <c r="E1" s="64"/>
      <c r="F1" s="64"/>
      <c r="G1" s="19"/>
      <c r="H1" s="19"/>
      <c r="I1" s="55" t="s">
        <v>23</v>
      </c>
      <c r="J1" s="55"/>
      <c r="K1" s="55"/>
      <c r="L1" s="55"/>
      <c r="M1" s="55"/>
      <c r="N1" s="55"/>
      <c r="O1" s="1"/>
      <c r="P1" s="1"/>
    </row>
    <row r="2" spans="1:16" ht="21" customHeight="1" x14ac:dyDescent="0.3">
      <c r="A2" s="63" t="s">
        <v>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6" ht="18" customHeight="1" x14ac:dyDescent="0.3">
      <c r="A3" s="63" t="s">
        <v>27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6" ht="6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6" ht="30" customHeight="1" x14ac:dyDescent="0.25">
      <c r="A5" s="35" t="s">
        <v>22</v>
      </c>
      <c r="B5" s="35" t="s">
        <v>15</v>
      </c>
      <c r="C5" s="38" t="s">
        <v>17</v>
      </c>
      <c r="D5" s="39"/>
      <c r="E5" s="39"/>
      <c r="F5" s="40"/>
      <c r="G5" s="38" t="s">
        <v>18</v>
      </c>
      <c r="H5" s="39"/>
      <c r="I5" s="39"/>
      <c r="J5" s="39"/>
      <c r="K5" s="39"/>
      <c r="L5" s="40"/>
      <c r="M5" s="35" t="s">
        <v>24</v>
      </c>
      <c r="N5" s="60" t="s">
        <v>14</v>
      </c>
    </row>
    <row r="6" spans="1:16" ht="15" customHeight="1" x14ac:dyDescent="0.25">
      <c r="A6" s="36"/>
      <c r="B6" s="36"/>
      <c r="C6" s="35" t="s">
        <v>21</v>
      </c>
      <c r="D6" s="35" t="s">
        <v>13</v>
      </c>
      <c r="E6" s="38" t="s">
        <v>0</v>
      </c>
      <c r="F6" s="40"/>
      <c r="G6" s="35" t="s">
        <v>21</v>
      </c>
      <c r="H6" s="35" t="s">
        <v>13</v>
      </c>
      <c r="I6" s="38" t="s">
        <v>0</v>
      </c>
      <c r="J6" s="39"/>
      <c r="K6" s="39"/>
      <c r="L6" s="40"/>
      <c r="M6" s="53"/>
      <c r="N6" s="61"/>
    </row>
    <row r="7" spans="1:16" ht="28.5" customHeight="1" x14ac:dyDescent="0.25">
      <c r="A7" s="36"/>
      <c r="B7" s="36"/>
      <c r="C7" s="36"/>
      <c r="D7" s="36"/>
      <c r="E7" s="35" t="s">
        <v>1</v>
      </c>
      <c r="F7" s="35" t="s">
        <v>2</v>
      </c>
      <c r="G7" s="36"/>
      <c r="H7" s="36"/>
      <c r="I7" s="56" t="s">
        <v>1</v>
      </c>
      <c r="J7" s="57"/>
      <c r="K7" s="56" t="s">
        <v>19</v>
      </c>
      <c r="L7" s="57"/>
      <c r="M7" s="53"/>
      <c r="N7" s="61"/>
    </row>
    <row r="8" spans="1:16" ht="152.25" customHeight="1" x14ac:dyDescent="0.25">
      <c r="A8" s="37"/>
      <c r="B8" s="37"/>
      <c r="C8" s="37"/>
      <c r="D8" s="37"/>
      <c r="E8" s="37"/>
      <c r="F8" s="37"/>
      <c r="G8" s="37"/>
      <c r="H8" s="37"/>
      <c r="I8" s="58"/>
      <c r="J8" s="59"/>
      <c r="K8" s="58"/>
      <c r="L8" s="59"/>
      <c r="M8" s="54"/>
      <c r="N8" s="62"/>
    </row>
    <row r="9" spans="1:16" ht="33" customHeight="1" x14ac:dyDescent="0.25">
      <c r="A9" s="20">
        <v>1</v>
      </c>
      <c r="B9" s="18" t="s">
        <v>8</v>
      </c>
      <c r="C9" s="2">
        <v>2.5</v>
      </c>
      <c r="D9" s="5">
        <f>E9+F9</f>
        <v>1281162500</v>
      </c>
      <c r="E9" s="5">
        <v>140389700</v>
      </c>
      <c r="F9" s="32">
        <v>1140772800</v>
      </c>
      <c r="G9" s="2">
        <v>2.5</v>
      </c>
      <c r="H9" s="5">
        <f>I9+K9</f>
        <v>1281162500</v>
      </c>
      <c r="I9" s="49">
        <f>E9</f>
        <v>140389700</v>
      </c>
      <c r="J9" s="50"/>
      <c r="K9" s="45">
        <f>F9</f>
        <v>1140772800</v>
      </c>
      <c r="L9" s="46"/>
      <c r="M9" s="26">
        <f>H9*118.61%</f>
        <v>1519586841.25</v>
      </c>
      <c r="N9" s="29">
        <f>M9-D9</f>
        <v>238424341.25</v>
      </c>
    </row>
    <row r="10" spans="1:16" ht="31.5" customHeight="1" x14ac:dyDescent="0.25">
      <c r="A10" s="17">
        <v>2</v>
      </c>
      <c r="B10" s="18" t="s">
        <v>9</v>
      </c>
      <c r="C10" s="2">
        <v>2.5</v>
      </c>
      <c r="D10" s="9">
        <f t="shared" ref="D10" si="0">E10+F10</f>
        <v>93385100</v>
      </c>
      <c r="E10" s="16">
        <v>81219100</v>
      </c>
      <c r="F10" s="16">
        <v>12166000</v>
      </c>
      <c r="G10" s="10">
        <v>2.5</v>
      </c>
      <c r="H10" s="16">
        <f t="shared" ref="H10" si="1">I10+K10</f>
        <v>93385100</v>
      </c>
      <c r="I10" s="49">
        <f>E10</f>
        <v>81219100</v>
      </c>
      <c r="J10" s="50"/>
      <c r="K10" s="45">
        <f>F10</f>
        <v>12166000</v>
      </c>
      <c r="L10" s="46"/>
      <c r="M10" s="26">
        <f>H10*118.61%</f>
        <v>110764067.11</v>
      </c>
      <c r="N10" s="29">
        <f>M10-D10</f>
        <v>17378967.109999999</v>
      </c>
    </row>
    <row r="11" spans="1:16" ht="23.25" customHeight="1" x14ac:dyDescent="0.25">
      <c r="A11" s="21" t="s">
        <v>11</v>
      </c>
      <c r="B11" s="22" t="s">
        <v>3</v>
      </c>
      <c r="C11" s="3"/>
      <c r="D11" s="7">
        <f>SUM(D9:D10)</f>
        <v>1374547600</v>
      </c>
      <c r="E11" s="13">
        <f>SUM(E9:E10)</f>
        <v>221608800</v>
      </c>
      <c r="F11" s="13">
        <f>SUM(F9:F10)</f>
        <v>1152938800</v>
      </c>
      <c r="G11" s="3"/>
      <c r="H11" s="13">
        <f>SUM(H9:H10)</f>
        <v>1374547600</v>
      </c>
      <c r="I11" s="43">
        <f>SUM(I9:I10)</f>
        <v>221608800</v>
      </c>
      <c r="J11" s="44"/>
      <c r="K11" s="65">
        <f>SUM(K9:K10)</f>
        <v>1152938800</v>
      </c>
      <c r="L11" s="66"/>
      <c r="M11" s="27">
        <f>SUM(M9:M10)</f>
        <v>1630350908.3599999</v>
      </c>
      <c r="N11" s="28">
        <f>SUM(N9:N10)</f>
        <v>255803308.36000001</v>
      </c>
    </row>
    <row r="12" spans="1:16" ht="22.5" customHeight="1" x14ac:dyDescent="0.25">
      <c r="A12" s="21" t="s">
        <v>10</v>
      </c>
      <c r="B12" s="23" t="s">
        <v>4</v>
      </c>
      <c r="C12" s="2"/>
      <c r="D12" s="6">
        <f>E12+F12</f>
        <v>90026700</v>
      </c>
      <c r="E12" s="15">
        <v>20970000</v>
      </c>
      <c r="F12" s="15">
        <v>69056700</v>
      </c>
      <c r="G12" s="2"/>
      <c r="H12" s="15">
        <f>I12+K12</f>
        <v>90026700</v>
      </c>
      <c r="I12" s="45">
        <f>E12</f>
        <v>20970000</v>
      </c>
      <c r="J12" s="46"/>
      <c r="K12" s="45">
        <f>F12</f>
        <v>69056700</v>
      </c>
      <c r="L12" s="46"/>
      <c r="M12" s="26">
        <f>H12*118.61%</f>
        <v>106780668.86999999</v>
      </c>
      <c r="N12" s="29">
        <f>M12-D12</f>
        <v>16753968.86999999</v>
      </c>
    </row>
    <row r="13" spans="1:16" ht="48" customHeight="1" x14ac:dyDescent="0.25">
      <c r="A13" s="21" t="s">
        <v>12</v>
      </c>
      <c r="B13" s="24" t="s">
        <v>6</v>
      </c>
      <c r="C13" s="25"/>
      <c r="D13" s="8">
        <f>SUM(D11:D12)</f>
        <v>1464574300</v>
      </c>
      <c r="E13" s="14">
        <f>SUM(E11:E12)</f>
        <v>242578800</v>
      </c>
      <c r="F13" s="14">
        <f>SUM(F11:F12)</f>
        <v>1221995500</v>
      </c>
      <c r="G13" s="4"/>
      <c r="H13" s="14">
        <f>SUM(H11:H12)</f>
        <v>1464574300</v>
      </c>
      <c r="I13" s="47">
        <f>SUM(I11:I12)</f>
        <v>242578800</v>
      </c>
      <c r="J13" s="48"/>
      <c r="K13" s="41">
        <f>SUM(K11:K12)</f>
        <v>1221995500</v>
      </c>
      <c r="L13" s="42"/>
      <c r="M13" s="31">
        <f>M11+M12</f>
        <v>1737131577.2299998</v>
      </c>
      <c r="N13" s="30">
        <f>SUM(N11:N12)</f>
        <v>272557277.23000002</v>
      </c>
    </row>
    <row r="14" spans="1:16" ht="17.25" customHeight="1" x14ac:dyDescent="0.25">
      <c r="A14" s="51" t="s">
        <v>7</v>
      </c>
      <c r="B14" s="5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6" ht="29.25" customHeight="1" x14ac:dyDescent="0.25">
      <c r="A15" s="33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6" ht="33.75" customHeight="1" x14ac:dyDescent="0.25">
      <c r="A16" s="33" t="s">
        <v>25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17.25" customHeight="1" x14ac:dyDescent="0.25">
      <c r="A17" s="52" t="s">
        <v>16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ht="48.75" customHeight="1" x14ac:dyDescent="0.25">
      <c r="E18" s="34" t="s">
        <v>26</v>
      </c>
      <c r="F18" s="34"/>
      <c r="G18" s="34"/>
      <c r="H18" s="34"/>
      <c r="I18" s="34"/>
      <c r="J18" s="34"/>
      <c r="K18" s="34"/>
    </row>
  </sheetData>
  <mergeCells count="35">
    <mergeCell ref="K11:L11"/>
    <mergeCell ref="K12:L12"/>
    <mergeCell ref="C6:C8"/>
    <mergeCell ref="G5:L5"/>
    <mergeCell ref="I6:L6"/>
    <mergeCell ref="I10:J10"/>
    <mergeCell ref="K10:L10"/>
    <mergeCell ref="I1:N1"/>
    <mergeCell ref="I7:J8"/>
    <mergeCell ref="K7:L8"/>
    <mergeCell ref="H6:H8"/>
    <mergeCell ref="N5:N8"/>
    <mergeCell ref="A2:N2"/>
    <mergeCell ref="A3:N3"/>
    <mergeCell ref="G6:G8"/>
    <mergeCell ref="D6:D8"/>
    <mergeCell ref="E7:E8"/>
    <mergeCell ref="F7:F8"/>
    <mergeCell ref="C1:F1"/>
    <mergeCell ref="A16:N16"/>
    <mergeCell ref="E18:K18"/>
    <mergeCell ref="A5:A8"/>
    <mergeCell ref="B5:B8"/>
    <mergeCell ref="C5:F5"/>
    <mergeCell ref="E6:F6"/>
    <mergeCell ref="K13:L13"/>
    <mergeCell ref="I11:J11"/>
    <mergeCell ref="I12:J12"/>
    <mergeCell ref="I13:J13"/>
    <mergeCell ref="I9:J9"/>
    <mergeCell ref="K9:L9"/>
    <mergeCell ref="A15:N15"/>
    <mergeCell ref="A14:B14"/>
    <mergeCell ref="A17:N17"/>
    <mergeCell ref="M5:M8"/>
  </mergeCells>
  <pageMargins left="1.1023622047244095" right="0.31496062992125984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12.04.2021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2021-04-15T10:32:26Z</dcterms:modified>
</cp:coreProperties>
</file>