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670" activeTab="0"/>
  </bookViews>
  <sheets>
    <sheet name="після 24.09.2019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'після 24.09.2019'!$A$1:$P$309</definedName>
  </definedNames>
  <calcPr fullCalcOnLoad="1"/>
</workbook>
</file>

<file path=xl/sharedStrings.xml><?xml version="1.0" encoding="utf-8"?>
<sst xmlns="http://schemas.openxmlformats.org/spreadsheetml/2006/main" count="758" uniqueCount="196">
  <si>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</si>
  <si>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</si>
  <si>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</si>
  <si>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</si>
  <si>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</si>
  <si>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</si>
  <si>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</si>
  <si>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</si>
  <si>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</si>
  <si>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</si>
  <si>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</si>
  <si>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</si>
  <si>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</si>
  <si>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</si>
  <si>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</si>
  <si>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</si>
  <si>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</si>
  <si>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</si>
  <si>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</si>
  <si>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</si>
  <si>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</si>
  <si>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</si>
  <si>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</si>
  <si>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</si>
  <si>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</si>
  <si>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</si>
  <si>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</si>
  <si>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</si>
  <si>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</si>
  <si>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</si>
  <si>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</si>
  <si>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</si>
  <si>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</si>
  <si>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</si>
  <si>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</si>
  <si>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</si>
  <si>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</si>
  <si>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</si>
  <si>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</si>
  <si>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</si>
  <si>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</si>
  <si>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</si>
  <si>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</si>
  <si>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</si>
  <si>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</si>
  <si>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</si>
  <si>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</si>
  <si>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</si>
  <si>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</si>
  <si>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</si>
  <si>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</si>
  <si>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</si>
  <si>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</si>
  <si>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</si>
  <si>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</si>
  <si>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</si>
  <si>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</si>
  <si>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</si>
  <si>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</si>
  <si>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</si>
  <si>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</si>
  <si>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</si>
  <si>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</si>
  <si>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</si>
  <si>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</si>
  <si>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</si>
  <si>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</si>
  <si>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</si>
  <si>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</si>
  <si>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</si>
  <si>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</si>
  <si>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</si>
  <si>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</si>
  <si>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</si>
  <si>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</si>
  <si>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</si>
  <si>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</si>
  <si>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</si>
  <si>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</si>
  <si>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</si>
  <si>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</si>
  <si>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</si>
  <si>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</si>
  <si>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</si>
  <si>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</si>
  <si>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</si>
  <si>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</si>
  <si>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</si>
  <si>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</si>
  <si>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</si>
  <si>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</si>
  <si>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</si>
  <si>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1. Управління благоустрою та житлово-комунального господарства виконкому Саксаганської районної у місті ради</t>
  </si>
  <si>
    <t>0620</t>
  </si>
  <si>
    <t>Організація благоустрою населених пунктів</t>
  </si>
  <si>
    <t>2) завдання бюджетної програми: ;</t>
  </si>
  <si>
    <t>1. Утримання об'єктів (елементів) благоустрою, територій загального користування Саксаганського району</t>
  </si>
  <si>
    <t>2. Поточний ремонт об'єктів (елементів) благоустрою</t>
  </si>
  <si>
    <t>3. Придбання та встановлення нових об'єктів (елементів) благоустрою, капітальний ремонт</t>
  </si>
  <si>
    <t>4. Замовлення інвентаризації та паспортизації, експертної оцінки, технічного огляду об’єктів благоустрою, крім тих, на які є відповідна документація</t>
  </si>
  <si>
    <t xml:space="preserve">3) підстави реалізації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</si>
  <si>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</si>
  <si>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</si>
  <si>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</si>
  <si>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благоустрій населених пунктів»;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</si>
  <si>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</si>
  <si>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</si>
  <si>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</t>
  </si>
  <si>
    <t>Утримання об'єктів (елементів) благоустрою</t>
  </si>
  <si>
    <t>Поточний ремонт об'єктів (елементів)  благоустрою</t>
  </si>
  <si>
    <t>Інвентаризація та паспортизація, експертна оцінка, технічний огляд об’єктів благоустрою</t>
  </si>
  <si>
    <t>Придбання та встановлення нових об'єктів (елементів), капітальний ремонт</t>
  </si>
  <si>
    <t>Кількість об'єктів (елементів благоустрою)</t>
  </si>
  <si>
    <t>шт.</t>
  </si>
  <si>
    <t>грн.</t>
  </si>
  <si>
    <t xml:space="preserve"> Витрати на один об'єкт (елемент) благоустрою</t>
  </si>
  <si>
    <t>грн./шт.</t>
  </si>
  <si>
    <t>Відсоток виконання заходів програми</t>
  </si>
  <si>
    <t>звіт</t>
  </si>
  <si>
    <t>розрахунково</t>
  </si>
  <si>
    <t xml:space="preserve">Утримання, ремонт, інвентаризація, паспортизація, придбання нових, встановлення об'єктів (елементів) благоустрою </t>
  </si>
  <si>
    <t>прогнозні показники</t>
  </si>
  <si>
    <t>Програми з благоустрою території Саксаганського району на 2020 – 2022 роки</t>
  </si>
  <si>
    <t xml:space="preserve"> Рішенням Саксаганської районноїу місті ради від 24.12.2019  № 364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</si>
  <si>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</si>
  <si>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</si>
  <si>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мета бюджетної програми, строки її реалізації: Благоустрій території Саксаганського району на 2022-2024 роки;</t>
  </si>
  <si>
    <t xml:space="preserve">5. Реалізація проектів-переможців конкурсу "Громадський бюджет-2022" </t>
  </si>
  <si>
    <t xml:space="preserve"> - Закон України «Про Державний бюджет України на 2022 рік»;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</si>
  <si>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</si>
  <si>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</si>
  <si>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</si>
  <si>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</si>
  <si>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</si>
  <si>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2023 рік (прогноз)</t>
  </si>
  <si>
    <t>2024 рік (прогноз)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</si>
  <si>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</si>
  <si>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2020- 2022 роках:</t>
  </si>
  <si>
    <t>3) видатки за кодами Економічної класифікації видатків бюджету у 2023- 2024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</si>
  <si>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</si>
  <si>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</si>
  <si>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2023- 2024 роках:</t>
  </si>
  <si>
    <t>1) результативні показники бюджетної програми у 2020- 2022 роках:</t>
  </si>
  <si>
    <t>2) результативні показники бюджетної програми у 2023- 2024 роках: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</si>
  <si>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</si>
  <si>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</si>
  <si>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</si>
  <si>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2022 - 2024. Аналіз результатів використання коштів загального фонду бюджету у 2020 році та очікуваних показників 2021 року свідчить про позитивну динаміку освоєння бюджетних коштів  та виконання затверджених завдань бюджетних програм вказаних періодів. В свою чергу об'єкти (елементи) благоустрою Саксаганського району потребують постійних заходів з їх  належного утримання, в тому числі планування  відповідних видатків у 2022-2024 роках.</t>
  </si>
  <si>
    <t>14. Бюджетні зобов'язання у 2020 - 2021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</si>
  <si>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</si>
  <si>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</si>
  <si>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2021 рік</t>
  </si>
  <si>
    <t>2022 рік</t>
  </si>
  <si>
    <t>3) дебіторська заборгованість у 2020 - 2021 роках: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</si>
  <si>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</si>
  <si>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</si>
  <si>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Дебіторська заборгованість на 01.01.2020</t>
  </si>
  <si>
    <t>Дебіторська заборгованість на 01.01.2021</t>
  </si>
  <si>
    <t>Очікувана дебіторська заборгованість на 01.01.2022</t>
  </si>
  <si>
    <t>Андрій Толкачов</t>
  </si>
  <si>
    <t>Ірина Ілляшик</t>
  </si>
  <si>
    <t>2021 рік (план)</t>
  </si>
  <si>
    <t>2023 рік</t>
  </si>
  <si>
    <t>2024 рік</t>
  </si>
  <si>
    <t>2. Управління благоустрою та житлово-комунального господарства виконкому Саксаганської районної у місті ради</t>
  </si>
  <si>
    <t>(найменування відповідального виконавця)</t>
  </si>
  <si>
    <t>Капітальне будівництво (придбання) інших об’єктів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</si>
  <si>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</si>
  <si>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підприємтсв, організацій,фізичних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</t>
  </si>
  <si>
    <t>Кошти, що передаються із загального фонду бюджету до бюджету розвитку (спеціального фонду)</t>
  </si>
  <si>
    <t xml:space="preserve"> Капітальний ремонт з облаштуванням спортивного майданчика для гри у футбол і баскетбол за адресою: Дніпропетровська обл., м. Кривий Ріг, мкрн. Гірницький, 50</t>
  </si>
  <si>
    <t>Капітальний ремонт з модернізацією фонтану у парку Саксаганський за адресою: Дніпропетровська обл., м. Кривий Ріг, вул. Бикова, 2</t>
  </si>
  <si>
    <t>Капітальний ремонт дитячого майданчика за адресою: Дніпропетровська обл., м. Кривий Ріг, мкрн. Гірницький, 20</t>
  </si>
  <si>
    <t>Капітальний ремонт об’єкту благоустрою (земельна ділянка) за адресою: Дніпропетровська обл., м. КривийРіг, вул. Володимира Великого, 32</t>
  </si>
  <si>
    <t>Капітальний ремонт з модернізацією інформаційної стели на розі пров. Бульварного та вул. Володимира Великого</t>
  </si>
  <si>
    <t>Капітальний ремонт з облаштуванням спортивного майданчика для гри в стритбол у парку Саксаганський за адресою: Дніпропетровська обл., м. Кривий Ріг, вул. Бикова, 2</t>
  </si>
  <si>
    <t>Капітальний ремонт міні-футбольного поля за адресою:  Дніпропетровська обл., м. Кривий Ріг, мкрн. Сонячний, 25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</si>
  <si>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</si>
  <si>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</si>
  <si>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</si>
  <si>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</si>
  <si>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Оплата природного газу</t>
  </si>
  <si>
    <t>Придбання обладнання і предметів довгострокового користування</t>
  </si>
  <si>
    <t>Капітальний ремонт інших об’єктів</t>
  </si>
  <si>
    <t>Інші поточні видатки</t>
  </si>
  <si>
    <t>Надходження бюджетних установ від додаткової (господарської) діяльності</t>
  </si>
  <si>
    <t xml:space="preserve">Субвенції з місцевого бюджету, у тому числі на фінансування проєктів-переможців конкурсу місцевого розвитку "Громадський бюджет" </t>
  </si>
  <si>
    <t>- Рішення Саксаганської районної у місті ради  від  24. 12. 2019 № 364 "Про затвердження Програми з благоустрою території Саксаганського району на 2020 – 2022 роки" зі змінами</t>
  </si>
  <si>
    <t>Капітальний ремонт зупиночних павільйонів з комплексним благоустроєм території зупинок громадського траснпорту в напрямку руху до мкрн. Сонячного</t>
  </si>
  <si>
    <t>Капітальний ремонт елементів благоустрою у парку Саксаганському з облаштуванням теритрії входу</t>
  </si>
  <si>
    <t>Капітальний ремонт сцени для заходів з облаштуванням прилеглої території на мкрн. Гірницькому</t>
  </si>
  <si>
    <t>Капітальний ремонт з облаштуваання сиситемою утворення туману замощення земельної ділянки за адресою: м. Кривий Ріг, вул. Володимира Великого, 32</t>
  </si>
  <si>
    <t>Капітальний ремонт пам’ятника О.М. Горькому, розташованого навпроти будинку 2 на вул. Володимира Великого та облаштування прилеголої території</t>
  </si>
  <si>
    <t>Капітальний ремонт дитячого майданчика за адресою: Дніпропетровська обл., м. Кривий Ріг, вул. Івана Авраменка, 10</t>
  </si>
  <si>
    <t>Капітальний ремонт дитячого майданчика за адресою: Дніпропетровська обл., м. Кривий Ріг, вул. Володимира Великого, 32</t>
  </si>
  <si>
    <t>04578606000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</si>
</sst>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_₴_-;\-* #,##0.00\ _₴_-;_-* &quot;-&quot;??\ _₴_-;_-@_-"/>
    <numFmt numFmtId="185" formatCode="_-* #,##0\ _₴_-;\-* #,##0\ _₴_-;_-* &quot;-&quot;\ _₴_-;_-@_-"/>
    <numFmt numFmtId="186" formatCode="0.0"/>
    <numFmt numFmtId="187" formatCode="0.000"/>
    <numFmt numFmtId="188" formatCode="#,##0.0"/>
    <numFmt numFmtId="189" formatCode="_-* #,##0.0\ _₴_-;\-* #,##0.0\ _₴_-;_-* &quot;-&quot;??\ _₴_-;_-@_-"/>
    <numFmt numFmtId="190" formatCode="_-* #,##0\ _₴_-;\-* #,##0\ _₴_-;_-* &quot;-&quot;??\ 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0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186" fontId="43" fillId="33" borderId="10" xfId="0" applyNumberFormat="1" applyFont="1" applyFill="1" applyBorder="1" applyAlignment="1">
      <alignment horizontal="center" vertical="center" wrapText="1"/>
    </xf>
    <xf numFmtId="185" fontId="43" fillId="33" borderId="10" xfId="58" applyNumberFormat="1" applyFont="1" applyFill="1" applyBorder="1" applyAlignment="1">
      <alignment horizontal="center" vertical="center"/>
    </xf>
    <xf numFmtId="185" fontId="43" fillId="33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33" borderId="10" xfId="0" applyNumberFormat="1" applyFont="1" applyFill="1" applyBorder="1" applyAlignment="1">
      <alignment vertical="center" wrapText="1"/>
    </xf>
    <xf numFmtId="19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3" fontId="51" fillId="33" borderId="10" xfId="0" applyNumberFormat="1" applyFont="1" applyFill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3" fontId="51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45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49" fontId="53" fillId="33" borderId="0" xfId="0" applyNumberFormat="1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3" fillId="0" borderId="13" xfId="0" applyFont="1" applyBorder="1" applyAlignment="1">
      <alignment horizontal="center" vertical="top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3" fillId="0" borderId="0" xfId="0" applyFont="1" applyAlignment="1">
      <alignment horizontal="left" vertical="top" wrapText="1"/>
    </xf>
    <xf numFmtId="171" fontId="43" fillId="0" borderId="0" xfId="58" applyFont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0" fontId="45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91;&#1088;&#1082;&#1080;&#1085;&#1072;%20&#1051;&#1080;&#1083;&#1080;&#1103;\Desktop\&#1073;&#1102;&#1076;&#1078;&#1077;&#1090;2019\&#1079;&#1072;&#1087;&#1080;&#1090;&#1080;\2&#1091;&#1090;&#1086;&#1095;_&#1060;&#1086;&#1088;&#1084;&#1072;%202019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019-2 уточ"/>
    </sheetNames>
    <sheetDataSet>
      <sheetData sheetId="0">
        <row r="97">
          <cell r="A97">
            <v>2210</v>
          </cell>
          <cell r="B97" t="str">
            <v>Предмети, матеріали, обладнання та інвентар</v>
          </cell>
        </row>
        <row r="98">
          <cell r="A98">
            <v>2240</v>
          </cell>
          <cell r="B98" t="str">
            <v>Оплата послуг (крім комунальних)</v>
          </cell>
        </row>
        <row r="99">
          <cell r="A99">
            <v>2272</v>
          </cell>
          <cell r="B99" t="str">
            <v>Оплата водопостачання та водовідведення</v>
          </cell>
        </row>
        <row r="100">
          <cell r="A100">
            <v>2273</v>
          </cell>
          <cell r="B100" t="str">
            <v>Оплата електроенергії</v>
          </cell>
        </row>
        <row r="101">
          <cell r="A101">
            <v>2274</v>
          </cell>
          <cell r="B101" t="str">
            <v>Оплата природного газу</v>
          </cell>
        </row>
        <row r="102">
          <cell r="A102">
            <v>2800</v>
          </cell>
          <cell r="B102" t="str">
            <v>Інші поточні видатки</v>
          </cell>
        </row>
        <row r="103">
          <cell r="A103">
            <v>3110</v>
          </cell>
          <cell r="B103" t="str">
            <v>Придбання обладнання і предметів довгострокового користування</v>
          </cell>
        </row>
        <row r="104">
          <cell r="A104">
            <v>3132</v>
          </cell>
          <cell r="B104" t="str">
            <v>Капітальний ремонт інших об'єктів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9"/>
  <sheetViews>
    <sheetView tabSelected="1" view="pageBreakPreview" zoomScaleNormal="80" zoomScaleSheetLayoutView="100" workbookViewId="0" topLeftCell="A235">
      <selection activeCell="L240" sqref="L240"/>
    </sheetView>
  </sheetViews>
  <sheetFormatPr defaultColWidth="9.140625" defaultRowHeight="15"/>
  <cols>
    <col min="1" max="1" width="15.28125" style="12" customWidth="1"/>
    <col min="2" max="2" width="36.8515625" style="12" customWidth="1"/>
    <col min="3" max="3" width="17.140625" style="12" customWidth="1"/>
    <col min="4" max="4" width="17.28125" style="12" customWidth="1"/>
    <col min="5" max="5" width="14.8515625" style="12" customWidth="1"/>
    <col min="6" max="7" width="13.7109375" style="12" customWidth="1"/>
    <col min="8" max="8" width="13.28125" style="12" customWidth="1"/>
    <col min="9" max="9" width="12.28125" style="12" customWidth="1"/>
    <col min="10" max="10" width="13.57421875" style="12" customWidth="1"/>
    <col min="11" max="11" width="13.140625" style="12" customWidth="1"/>
    <col min="12" max="12" width="14.57421875" style="12" customWidth="1"/>
    <col min="13" max="13" width="13.28125" style="12" customWidth="1"/>
    <col min="14" max="14" width="14.57421875" style="12" customWidth="1"/>
    <col min="15" max="15" width="11.57421875" style="12" bestFit="1" customWidth="1"/>
    <col min="16" max="16" width="11.421875" style="12" bestFit="1" customWidth="1"/>
    <col min="17" max="16384" width="9.140625" style="12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3</v>
      </c>
    </row>
    <row r="5" ht="15">
      <c r="P5" s="2" t="s">
        <v>4</v>
      </c>
    </row>
    <row r="6" spans="1:16" ht="1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4" ht="15" customHeight="1">
      <c r="A7" s="89" t="s">
        <v>92</v>
      </c>
      <c r="B7" s="89"/>
      <c r="C7" s="89"/>
      <c r="D7" s="89"/>
      <c r="E7" s="89"/>
      <c r="F7" s="89"/>
      <c r="G7" s="89"/>
      <c r="H7" s="89"/>
      <c r="I7" s="14"/>
      <c r="J7" s="95">
        <v>12</v>
      </c>
      <c r="K7" s="95"/>
      <c r="M7" s="95">
        <v>42155106</v>
      </c>
      <c r="N7" s="95"/>
    </row>
    <row r="8" spans="1:14" ht="48" customHeight="1">
      <c r="A8" s="90" t="s">
        <v>5</v>
      </c>
      <c r="B8" s="90"/>
      <c r="C8" s="90"/>
      <c r="D8" s="90"/>
      <c r="E8" s="90"/>
      <c r="F8" s="90"/>
      <c r="G8" s="90"/>
      <c r="H8" s="90"/>
      <c r="I8" s="13"/>
      <c r="J8" s="96" t="s">
        <v>84</v>
      </c>
      <c r="K8" s="96"/>
      <c r="M8" s="97" t="s">
        <v>85</v>
      </c>
      <c r="N8" s="97"/>
    </row>
    <row r="9" spans="1:14" ht="15" customHeight="1">
      <c r="A9" s="91" t="s">
        <v>164</v>
      </c>
      <c r="B9" s="91"/>
      <c r="C9" s="91"/>
      <c r="D9" s="91"/>
      <c r="E9" s="91"/>
      <c r="F9" s="91"/>
      <c r="G9" s="91"/>
      <c r="H9" s="91"/>
      <c r="I9" s="15"/>
      <c r="J9" s="117">
        <v>12</v>
      </c>
      <c r="K9" s="117"/>
      <c r="M9" s="95">
        <v>42155106</v>
      </c>
      <c r="N9" s="95"/>
    </row>
    <row r="10" spans="1:14" ht="45.75" customHeight="1">
      <c r="A10" s="90" t="s">
        <v>165</v>
      </c>
      <c r="B10" s="90"/>
      <c r="C10" s="90"/>
      <c r="D10" s="90"/>
      <c r="E10" s="90"/>
      <c r="F10" s="90"/>
      <c r="G10" s="90"/>
      <c r="H10" s="90"/>
      <c r="I10" s="13"/>
      <c r="J10" s="118" t="s">
        <v>86</v>
      </c>
      <c r="K10" s="118"/>
      <c r="M10" s="97" t="s">
        <v>85</v>
      </c>
      <c r="N10" s="97"/>
    </row>
    <row r="11" spans="1:14" ht="15" customHeight="1">
      <c r="A11" s="16" t="s">
        <v>58</v>
      </c>
      <c r="B11" s="18">
        <v>1216030</v>
      </c>
      <c r="C11" s="92">
        <v>6030</v>
      </c>
      <c r="D11" s="92"/>
      <c r="E11" s="92"/>
      <c r="F11" s="116" t="s">
        <v>93</v>
      </c>
      <c r="G11" s="116"/>
      <c r="H11" s="92" t="s">
        <v>94</v>
      </c>
      <c r="I11" s="92"/>
      <c r="J11" s="92"/>
      <c r="K11" s="92"/>
      <c r="L11" s="44"/>
      <c r="M11" s="116" t="s">
        <v>195</v>
      </c>
      <c r="N11" s="116"/>
    </row>
    <row r="12" spans="2:14" ht="39.75" customHeight="1">
      <c r="B12" s="17" t="s">
        <v>87</v>
      </c>
      <c r="C12" s="102" t="s">
        <v>88</v>
      </c>
      <c r="D12" s="102"/>
      <c r="E12" s="102"/>
      <c r="F12" s="102" t="s">
        <v>89</v>
      </c>
      <c r="G12" s="102"/>
      <c r="H12" s="90" t="s">
        <v>90</v>
      </c>
      <c r="I12" s="90"/>
      <c r="J12" s="90"/>
      <c r="K12" s="90"/>
      <c r="L12" s="13"/>
      <c r="M12" s="102" t="s">
        <v>91</v>
      </c>
      <c r="N12" s="102"/>
    </row>
    <row r="13" spans="1:2" ht="15">
      <c r="A13" s="11"/>
      <c r="B13" s="1"/>
    </row>
    <row r="14" spans="1:16" ht="15">
      <c r="A14" s="99" t="s">
        <v>125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</row>
    <row r="15" spans="1:16" ht="15">
      <c r="A15" s="99" t="s">
        <v>126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</row>
    <row r="16" spans="1:16" ht="19.5" customHeight="1">
      <c r="A16" s="99" t="s">
        <v>95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 s="20" customFormat="1" ht="19.5" customHeight="1">
      <c r="A17" s="100" t="s">
        <v>96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20" customFormat="1" ht="19.5" customHeight="1">
      <c r="A18" s="101" t="s">
        <v>97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s="20" customFormat="1" ht="19.5" customHeight="1">
      <c r="A19" s="100" t="s">
        <v>98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s="20" customFormat="1" ht="19.5" customHeight="1">
      <c r="A20" s="100" t="s">
        <v>99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s="20" customFormat="1" ht="19.5" customHeight="1">
      <c r="A21" s="98" t="s">
        <v>127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9"/>
      <c r="N21" s="19"/>
      <c r="O21" s="19"/>
      <c r="P21" s="19"/>
    </row>
    <row r="22" spans="1:16" ht="15">
      <c r="A22" s="99" t="s">
        <v>100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9" s="21" customFormat="1" ht="15.75" customHeight="1">
      <c r="A23" s="93" t="s">
        <v>101</v>
      </c>
      <c r="B23" s="93"/>
      <c r="C23" s="93"/>
      <c r="D23" s="93"/>
      <c r="E23" s="93"/>
      <c r="F23" s="93"/>
      <c r="G23" s="93"/>
      <c r="H23" s="93"/>
      <c r="I23" s="93"/>
    </row>
    <row r="24" spans="1:9" s="21" customFormat="1" ht="15.75" customHeight="1">
      <c r="A24" s="93" t="s">
        <v>102</v>
      </c>
      <c r="B24" s="93"/>
      <c r="C24" s="93"/>
      <c r="D24" s="93"/>
      <c r="E24" s="93"/>
      <c r="F24" s="93"/>
      <c r="G24" s="93"/>
      <c r="H24" s="93"/>
      <c r="I24" s="93"/>
    </row>
    <row r="25" spans="1:9" s="21" customFormat="1" ht="15.75" customHeight="1">
      <c r="A25" s="93" t="s">
        <v>103</v>
      </c>
      <c r="B25" s="93"/>
      <c r="C25" s="93"/>
      <c r="D25" s="93"/>
      <c r="E25" s="93"/>
      <c r="F25" s="93"/>
      <c r="G25" s="93"/>
      <c r="H25" s="93"/>
      <c r="I25" s="93"/>
    </row>
    <row r="26" spans="1:9" s="21" customFormat="1" ht="15.75" customHeight="1">
      <c r="A26" s="93" t="s">
        <v>128</v>
      </c>
      <c r="B26" s="93"/>
      <c r="C26" s="93"/>
      <c r="D26" s="93"/>
      <c r="E26" s="93"/>
      <c r="F26" s="93"/>
      <c r="G26" s="93"/>
      <c r="H26" s="93"/>
      <c r="I26" s="93"/>
    </row>
    <row r="27" spans="1:9" s="21" customFormat="1" ht="15.75" customHeight="1">
      <c r="A27" s="93" t="s">
        <v>104</v>
      </c>
      <c r="B27" s="93"/>
      <c r="C27" s="93"/>
      <c r="D27" s="93"/>
      <c r="E27" s="93"/>
      <c r="F27" s="93"/>
      <c r="G27" s="93"/>
      <c r="H27" s="93"/>
      <c r="I27" s="93"/>
    </row>
    <row r="28" spans="1:16" s="21" customFormat="1" ht="15.75">
      <c r="A28" s="93" t="s">
        <v>107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s="21" customFormat="1" ht="15.75">
      <c r="A29" s="93" t="s">
        <v>106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21" customFormat="1" ht="15.75">
      <c r="A30" s="88" t="s">
        <v>105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s="38" customFormat="1" ht="15.75" customHeight="1">
      <c r="A31" s="87" t="s">
        <v>187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ht="15">
      <c r="A32" s="99" t="s">
        <v>81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6" ht="15">
      <c r="A33" s="99" t="s">
        <v>129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ht="9.75" customHeight="1"/>
    <row r="35" spans="14:15" ht="15">
      <c r="N35" s="41" t="s">
        <v>6</v>
      </c>
      <c r="O35" s="41"/>
    </row>
    <row r="36" spans="1:14" ht="15">
      <c r="A36" s="103" t="s">
        <v>7</v>
      </c>
      <c r="B36" s="103" t="s">
        <v>8</v>
      </c>
      <c r="C36" s="103" t="s">
        <v>130</v>
      </c>
      <c r="D36" s="103"/>
      <c r="E36" s="103"/>
      <c r="F36" s="103"/>
      <c r="G36" s="103" t="s">
        <v>131</v>
      </c>
      <c r="H36" s="103"/>
      <c r="I36" s="103"/>
      <c r="J36" s="103"/>
      <c r="K36" s="103" t="s">
        <v>132</v>
      </c>
      <c r="L36" s="103"/>
      <c r="M36" s="103"/>
      <c r="N36" s="103"/>
    </row>
    <row r="37" spans="1:14" ht="61.5" customHeight="1">
      <c r="A37" s="103"/>
      <c r="B37" s="103"/>
      <c r="C37" s="40" t="s">
        <v>9</v>
      </c>
      <c r="D37" s="40" t="s">
        <v>10</v>
      </c>
      <c r="E37" s="40" t="s">
        <v>11</v>
      </c>
      <c r="F37" s="40" t="s">
        <v>61</v>
      </c>
      <c r="G37" s="40" t="s">
        <v>9</v>
      </c>
      <c r="H37" s="40" t="s">
        <v>10</v>
      </c>
      <c r="I37" s="40" t="s">
        <v>11</v>
      </c>
      <c r="J37" s="40" t="s">
        <v>59</v>
      </c>
      <c r="K37" s="40" t="s">
        <v>9</v>
      </c>
      <c r="L37" s="40" t="s">
        <v>10</v>
      </c>
      <c r="M37" s="40" t="s">
        <v>11</v>
      </c>
      <c r="N37" s="40" t="s">
        <v>60</v>
      </c>
    </row>
    <row r="38" spans="1:14" ht="15">
      <c r="A38" s="40">
        <v>1</v>
      </c>
      <c r="B38" s="40">
        <v>2</v>
      </c>
      <c r="C38" s="40">
        <v>3</v>
      </c>
      <c r="D38" s="40">
        <v>4</v>
      </c>
      <c r="E38" s="40">
        <v>5</v>
      </c>
      <c r="F38" s="40">
        <v>6</v>
      </c>
      <c r="G38" s="40">
        <v>7</v>
      </c>
      <c r="H38" s="40">
        <v>8</v>
      </c>
      <c r="I38" s="40">
        <v>9</v>
      </c>
      <c r="J38" s="40">
        <v>10</v>
      </c>
      <c r="K38" s="40">
        <v>11</v>
      </c>
      <c r="L38" s="40">
        <v>12</v>
      </c>
      <c r="M38" s="40">
        <v>13</v>
      </c>
      <c r="N38" s="40">
        <v>14</v>
      </c>
    </row>
    <row r="39" spans="1:14" ht="30">
      <c r="A39" s="40" t="s">
        <v>12</v>
      </c>
      <c r="B39" s="4" t="s">
        <v>13</v>
      </c>
      <c r="C39" s="55">
        <v>7372458</v>
      </c>
      <c r="D39" s="55" t="s">
        <v>14</v>
      </c>
      <c r="E39" s="55" t="s">
        <v>14</v>
      </c>
      <c r="F39" s="55">
        <f>C39</f>
        <v>7372458</v>
      </c>
      <c r="G39" s="56">
        <v>9046992</v>
      </c>
      <c r="H39" s="56" t="s">
        <v>14</v>
      </c>
      <c r="I39" s="56" t="s">
        <v>14</v>
      </c>
      <c r="J39" s="56">
        <f>G39</f>
        <v>9046992</v>
      </c>
      <c r="K39" s="56">
        <v>13195987</v>
      </c>
      <c r="L39" s="56" t="s">
        <v>14</v>
      </c>
      <c r="M39" s="56" t="s">
        <v>14</v>
      </c>
      <c r="N39" s="57">
        <f>K39</f>
        <v>13195987</v>
      </c>
    </row>
    <row r="40" spans="1:14" s="48" customFormat="1" ht="45">
      <c r="A40" s="46"/>
      <c r="B40" s="4" t="s">
        <v>62</v>
      </c>
      <c r="C40" s="55" t="s">
        <v>14</v>
      </c>
      <c r="D40" s="55">
        <v>272379</v>
      </c>
      <c r="E40" s="55">
        <v>0</v>
      </c>
      <c r="F40" s="55">
        <f>D40</f>
        <v>272379</v>
      </c>
      <c r="G40" s="56" t="s">
        <v>14</v>
      </c>
      <c r="H40" s="56">
        <f>H42+H43</f>
        <v>116440</v>
      </c>
      <c r="I40" s="56">
        <v>0</v>
      </c>
      <c r="J40" s="56">
        <v>116440</v>
      </c>
      <c r="K40" s="56" t="s">
        <v>14</v>
      </c>
      <c r="L40" s="56">
        <f>L42</f>
        <v>6533</v>
      </c>
      <c r="M40" s="56">
        <v>0</v>
      </c>
      <c r="N40" s="65">
        <f>L40</f>
        <v>6533</v>
      </c>
    </row>
    <row r="41" spans="1:14" s="50" customFormat="1" ht="30">
      <c r="A41" s="49">
        <v>25010200</v>
      </c>
      <c r="B41" s="4" t="s">
        <v>185</v>
      </c>
      <c r="C41" s="55"/>
      <c r="D41" s="55">
        <v>73039</v>
      </c>
      <c r="E41" s="55"/>
      <c r="F41" s="55">
        <f aca="true" t="shared" si="0" ref="F41:F46">D41</f>
        <v>73039</v>
      </c>
      <c r="G41" s="56"/>
      <c r="H41" s="56"/>
      <c r="I41" s="56"/>
      <c r="J41" s="56"/>
      <c r="K41" s="56"/>
      <c r="L41" s="56"/>
      <c r="M41" s="56"/>
      <c r="N41" s="65"/>
    </row>
    <row r="42" spans="1:14" ht="60">
      <c r="A42" s="40">
        <v>25010300</v>
      </c>
      <c r="B42" s="4" t="s">
        <v>167</v>
      </c>
      <c r="C42" s="55" t="s">
        <v>14</v>
      </c>
      <c r="D42" s="55">
        <v>4071</v>
      </c>
      <c r="E42" s="55">
        <v>0</v>
      </c>
      <c r="F42" s="55">
        <f t="shared" si="0"/>
        <v>4071</v>
      </c>
      <c r="G42" s="56" t="s">
        <v>14</v>
      </c>
      <c r="H42" s="56">
        <v>4404</v>
      </c>
      <c r="I42" s="56">
        <v>0</v>
      </c>
      <c r="J42" s="56">
        <f>H42</f>
        <v>4404</v>
      </c>
      <c r="K42" s="56" t="s">
        <v>14</v>
      </c>
      <c r="L42" s="56">
        <v>6533</v>
      </c>
      <c r="M42" s="56">
        <v>0</v>
      </c>
      <c r="N42" s="65">
        <f>L42</f>
        <v>6533</v>
      </c>
    </row>
    <row r="43" spans="1:14" s="22" customFormat="1" ht="120">
      <c r="A43" s="40">
        <v>25020200</v>
      </c>
      <c r="B43" s="4" t="s">
        <v>168</v>
      </c>
      <c r="C43" s="55" t="s">
        <v>14</v>
      </c>
      <c r="D43" s="55">
        <v>195269</v>
      </c>
      <c r="E43" s="55">
        <v>0</v>
      </c>
      <c r="F43" s="55">
        <f t="shared" si="0"/>
        <v>195269</v>
      </c>
      <c r="G43" s="56" t="s">
        <v>14</v>
      </c>
      <c r="H43" s="56">
        <v>112036</v>
      </c>
      <c r="I43" s="56">
        <v>0</v>
      </c>
      <c r="J43" s="56">
        <f>H43</f>
        <v>112036</v>
      </c>
      <c r="K43" s="56" t="s">
        <v>14</v>
      </c>
      <c r="L43" s="56">
        <v>0</v>
      </c>
      <c r="M43" s="56">
        <v>0</v>
      </c>
      <c r="N43" s="57">
        <f>L43</f>
        <v>0</v>
      </c>
    </row>
    <row r="44" spans="1:14" ht="30">
      <c r="A44" s="40"/>
      <c r="B44" s="4" t="s">
        <v>63</v>
      </c>
      <c r="C44" s="55" t="s">
        <v>14</v>
      </c>
      <c r="D44" s="55">
        <f>D45+D46</f>
        <v>4026161</v>
      </c>
      <c r="E44" s="55">
        <f>D44</f>
        <v>4026161</v>
      </c>
      <c r="F44" s="55">
        <f t="shared" si="0"/>
        <v>4026161</v>
      </c>
      <c r="G44" s="56" t="s">
        <v>14</v>
      </c>
      <c r="H44" s="56">
        <f>H45+H46</f>
        <v>5689737</v>
      </c>
      <c r="I44" s="56">
        <f>H44</f>
        <v>5689737</v>
      </c>
      <c r="J44" s="56">
        <f>I44</f>
        <v>5689737</v>
      </c>
      <c r="K44" s="56" t="s">
        <v>14</v>
      </c>
      <c r="L44" s="56">
        <f>L45+L46</f>
        <v>10798697</v>
      </c>
      <c r="M44" s="56">
        <f>L44</f>
        <v>10798697</v>
      </c>
      <c r="N44" s="57">
        <f>N45+N46</f>
        <v>10798697</v>
      </c>
    </row>
    <row r="45" spans="1:14" s="48" customFormat="1" ht="45">
      <c r="A45" s="46">
        <v>602400</v>
      </c>
      <c r="B45" s="4" t="s">
        <v>169</v>
      </c>
      <c r="C45" s="55" t="s">
        <v>14</v>
      </c>
      <c r="D45" s="55">
        <v>211500</v>
      </c>
      <c r="E45" s="55">
        <f>D45</f>
        <v>211500</v>
      </c>
      <c r="F45" s="55">
        <f t="shared" si="0"/>
        <v>211500</v>
      </c>
      <c r="G45" s="56" t="s">
        <v>14</v>
      </c>
      <c r="H45" s="56">
        <v>200000</v>
      </c>
      <c r="I45" s="56">
        <f>H45</f>
        <v>200000</v>
      </c>
      <c r="J45" s="56">
        <f>I45</f>
        <v>200000</v>
      </c>
      <c r="K45" s="56" t="s">
        <v>14</v>
      </c>
      <c r="L45" s="56">
        <v>6000000</v>
      </c>
      <c r="M45" s="56">
        <f>L45</f>
        <v>6000000</v>
      </c>
      <c r="N45" s="57">
        <f>L45</f>
        <v>6000000</v>
      </c>
    </row>
    <row r="46" spans="1:14" s="50" customFormat="1" ht="63.75" customHeight="1">
      <c r="A46" s="49">
        <v>41053900</v>
      </c>
      <c r="B46" s="4" t="s">
        <v>186</v>
      </c>
      <c r="C46" s="55" t="s">
        <v>14</v>
      </c>
      <c r="D46" s="55">
        <v>3814661</v>
      </c>
      <c r="E46" s="55">
        <v>3814661</v>
      </c>
      <c r="F46" s="55">
        <f t="shared" si="0"/>
        <v>3814661</v>
      </c>
      <c r="G46" s="56" t="s">
        <v>14</v>
      </c>
      <c r="H46" s="56">
        <v>5489737</v>
      </c>
      <c r="I46" s="56">
        <v>5489737</v>
      </c>
      <c r="J46" s="56">
        <f>H46</f>
        <v>5489737</v>
      </c>
      <c r="K46" s="56" t="s">
        <v>14</v>
      </c>
      <c r="L46" s="56">
        <v>4798697</v>
      </c>
      <c r="M46" s="56">
        <v>4798697</v>
      </c>
      <c r="N46" s="57">
        <f>L46</f>
        <v>4798697</v>
      </c>
    </row>
    <row r="47" spans="1:14" ht="24" customHeight="1">
      <c r="A47" s="40" t="s">
        <v>12</v>
      </c>
      <c r="B47" s="4" t="s">
        <v>15</v>
      </c>
      <c r="C47" s="55" t="s">
        <v>14</v>
      </c>
      <c r="D47" s="55"/>
      <c r="E47" s="55"/>
      <c r="F47" s="55"/>
      <c r="G47" s="55" t="s">
        <v>14</v>
      </c>
      <c r="H47" s="55"/>
      <c r="I47" s="55"/>
      <c r="J47" s="55"/>
      <c r="K47" s="55" t="s">
        <v>14</v>
      </c>
      <c r="L47" s="55"/>
      <c r="M47" s="55"/>
      <c r="N47" s="39" t="s">
        <v>12</v>
      </c>
    </row>
    <row r="48" spans="1:14" s="76" customFormat="1" ht="26.25" customHeight="1">
      <c r="A48" s="74" t="s">
        <v>12</v>
      </c>
      <c r="B48" s="74" t="s">
        <v>16</v>
      </c>
      <c r="C48" s="75">
        <f>C39</f>
        <v>7372458</v>
      </c>
      <c r="D48" s="75">
        <f>D40+D44</f>
        <v>4298540</v>
      </c>
      <c r="E48" s="75">
        <f>E40+E44</f>
        <v>4026161</v>
      </c>
      <c r="F48" s="75">
        <f>F39+F40+F44</f>
        <v>11670998</v>
      </c>
      <c r="G48" s="75">
        <f>G39</f>
        <v>9046992</v>
      </c>
      <c r="H48" s="75">
        <f>H44+H43+H42</f>
        <v>5806177</v>
      </c>
      <c r="I48" s="75">
        <f>I44+I43+I42</f>
        <v>5689737</v>
      </c>
      <c r="J48" s="75">
        <f>J44+J43+J42+J39</f>
        <v>14853169</v>
      </c>
      <c r="K48" s="75">
        <f>K39</f>
        <v>13195987</v>
      </c>
      <c r="L48" s="75">
        <f>L44+L42</f>
        <v>10805230</v>
      </c>
      <c r="M48" s="75">
        <f>M44</f>
        <v>10798697</v>
      </c>
      <c r="N48" s="81">
        <f>K48+L48</f>
        <v>24001217</v>
      </c>
    </row>
    <row r="50" spans="1:10" ht="15">
      <c r="A50" s="104" t="s">
        <v>133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ht="15">
      <c r="Q51" s="12">
        <v>2403823</v>
      </c>
    </row>
    <row r="52" ht="15">
      <c r="J52" s="11" t="s">
        <v>6</v>
      </c>
    </row>
    <row r="53" spans="1:10" ht="15">
      <c r="A53" s="103" t="s">
        <v>7</v>
      </c>
      <c r="B53" s="103" t="s">
        <v>8</v>
      </c>
      <c r="C53" s="103" t="s">
        <v>134</v>
      </c>
      <c r="D53" s="103"/>
      <c r="E53" s="103"/>
      <c r="F53" s="103"/>
      <c r="G53" s="103" t="s">
        <v>135</v>
      </c>
      <c r="H53" s="103"/>
      <c r="I53" s="103"/>
      <c r="J53" s="103"/>
    </row>
    <row r="54" spans="1:10" ht="60.75" customHeight="1">
      <c r="A54" s="103"/>
      <c r="B54" s="103"/>
      <c r="C54" s="10" t="s">
        <v>9</v>
      </c>
      <c r="D54" s="10" t="s">
        <v>10</v>
      </c>
      <c r="E54" s="10" t="s">
        <v>11</v>
      </c>
      <c r="F54" s="10" t="s">
        <v>61</v>
      </c>
      <c r="G54" s="10" t="s">
        <v>9</v>
      </c>
      <c r="H54" s="10" t="s">
        <v>10</v>
      </c>
      <c r="I54" s="10" t="s">
        <v>11</v>
      </c>
      <c r="J54" s="10" t="s">
        <v>59</v>
      </c>
    </row>
    <row r="55" spans="1:10" ht="15">
      <c r="A55" s="10">
        <v>1</v>
      </c>
      <c r="B55" s="10">
        <v>2</v>
      </c>
      <c r="C55" s="10">
        <v>3</v>
      </c>
      <c r="D55" s="10">
        <v>4</v>
      </c>
      <c r="E55" s="10">
        <v>5</v>
      </c>
      <c r="F55" s="10">
        <v>6</v>
      </c>
      <c r="G55" s="10">
        <v>7</v>
      </c>
      <c r="H55" s="10">
        <v>8</v>
      </c>
      <c r="I55" s="10">
        <v>9</v>
      </c>
      <c r="J55" s="10">
        <v>10</v>
      </c>
    </row>
    <row r="56" spans="1:10" ht="15">
      <c r="A56" s="4" t="s">
        <v>12</v>
      </c>
      <c r="B56" s="23" t="s">
        <v>13</v>
      </c>
      <c r="C56" s="66">
        <v>13895374</v>
      </c>
      <c r="D56" s="66" t="s">
        <v>14</v>
      </c>
      <c r="E56" s="66">
        <v>0</v>
      </c>
      <c r="F56" s="66">
        <f>C56</f>
        <v>13895374</v>
      </c>
      <c r="G56" s="66">
        <v>14590143</v>
      </c>
      <c r="H56" s="66" t="s">
        <v>14</v>
      </c>
      <c r="I56" s="66">
        <v>0</v>
      </c>
      <c r="J56" s="67">
        <f>G56</f>
        <v>14590143</v>
      </c>
    </row>
    <row r="57" spans="1:10" ht="25.5">
      <c r="A57" s="34"/>
      <c r="B57" s="23" t="s">
        <v>64</v>
      </c>
      <c r="C57" s="66" t="s">
        <v>14</v>
      </c>
      <c r="D57" s="66">
        <v>0</v>
      </c>
      <c r="E57" s="66">
        <v>0</v>
      </c>
      <c r="F57" s="66">
        <f>D57</f>
        <v>0</v>
      </c>
      <c r="G57" s="66" t="s">
        <v>14</v>
      </c>
      <c r="H57" s="66">
        <v>0</v>
      </c>
      <c r="I57" s="66">
        <v>0</v>
      </c>
      <c r="J57" s="67">
        <f>H57</f>
        <v>0</v>
      </c>
    </row>
    <row r="58" spans="1:10" s="48" customFormat="1" ht="60">
      <c r="A58" s="46">
        <v>25010300</v>
      </c>
      <c r="B58" s="4" t="s">
        <v>167</v>
      </c>
      <c r="C58" s="66" t="s">
        <v>14</v>
      </c>
      <c r="D58" s="66">
        <v>6533</v>
      </c>
      <c r="E58" s="66">
        <v>0</v>
      </c>
      <c r="F58" s="66">
        <f>D58</f>
        <v>6533</v>
      </c>
      <c r="G58" s="66" t="s">
        <v>14</v>
      </c>
      <c r="H58" s="66">
        <v>6533</v>
      </c>
      <c r="I58" s="66">
        <v>0</v>
      </c>
      <c r="J58" s="67">
        <f>H58</f>
        <v>6533</v>
      </c>
    </row>
    <row r="59" spans="1:10" s="48" customFormat="1" ht="120">
      <c r="A59" s="46">
        <v>25020200</v>
      </c>
      <c r="B59" s="4" t="s">
        <v>168</v>
      </c>
      <c r="C59" s="66" t="s">
        <v>14</v>
      </c>
      <c r="D59" s="66">
        <v>0</v>
      </c>
      <c r="E59" s="66">
        <v>0</v>
      </c>
      <c r="F59" s="66">
        <f>D59</f>
        <v>0</v>
      </c>
      <c r="G59" s="66" t="s">
        <v>14</v>
      </c>
      <c r="H59" s="66">
        <v>0</v>
      </c>
      <c r="I59" s="66">
        <v>0</v>
      </c>
      <c r="J59" s="67">
        <f>H59</f>
        <v>0</v>
      </c>
    </row>
    <row r="60" spans="1:10" ht="25.5">
      <c r="A60" s="4" t="s">
        <v>12</v>
      </c>
      <c r="B60" s="23" t="s">
        <v>65</v>
      </c>
      <c r="C60" s="66" t="s">
        <v>14</v>
      </c>
      <c r="D60" s="66">
        <v>0</v>
      </c>
      <c r="E60" s="66">
        <v>0</v>
      </c>
      <c r="F60" s="66">
        <f>D60</f>
        <v>0</v>
      </c>
      <c r="G60" s="66" t="s">
        <v>14</v>
      </c>
      <c r="H60" s="66">
        <v>0</v>
      </c>
      <c r="I60" s="66">
        <v>0</v>
      </c>
      <c r="J60" s="67">
        <f>H60</f>
        <v>0</v>
      </c>
    </row>
    <row r="61" spans="1:10" s="48" customFormat="1" ht="45">
      <c r="A61" s="46">
        <v>602400</v>
      </c>
      <c r="B61" s="4" t="s">
        <v>169</v>
      </c>
      <c r="C61" s="66" t="s">
        <v>14</v>
      </c>
      <c r="D61" s="66">
        <v>0</v>
      </c>
      <c r="E61" s="66">
        <v>0</v>
      </c>
      <c r="F61" s="66">
        <f>D61</f>
        <v>0</v>
      </c>
      <c r="G61" s="66" t="s">
        <v>14</v>
      </c>
      <c r="H61" s="66">
        <v>0</v>
      </c>
      <c r="I61" s="66">
        <v>0</v>
      </c>
      <c r="J61" s="67">
        <f>H61</f>
        <v>0</v>
      </c>
    </row>
    <row r="62" spans="1:10" ht="15">
      <c r="A62" s="4" t="s">
        <v>12</v>
      </c>
      <c r="B62" s="23" t="s">
        <v>15</v>
      </c>
      <c r="C62" s="66" t="s">
        <v>14</v>
      </c>
      <c r="D62" s="66">
        <v>0</v>
      </c>
      <c r="E62" s="66">
        <v>0</v>
      </c>
      <c r="F62" s="66">
        <v>0</v>
      </c>
      <c r="G62" s="66" t="s">
        <v>14</v>
      </c>
      <c r="H62" s="66">
        <v>0</v>
      </c>
      <c r="I62" s="66">
        <v>0</v>
      </c>
      <c r="J62" s="67" t="s">
        <v>12</v>
      </c>
    </row>
    <row r="63" spans="1:10" ht="15">
      <c r="A63" s="4" t="s">
        <v>12</v>
      </c>
      <c r="B63" s="24" t="s">
        <v>16</v>
      </c>
      <c r="C63" s="67">
        <f>C56</f>
        <v>13895374</v>
      </c>
      <c r="D63" s="66">
        <f>D58</f>
        <v>6533</v>
      </c>
      <c r="E63" s="66">
        <v>0</v>
      </c>
      <c r="F63" s="67">
        <f>SUM(F55:F62)</f>
        <v>13901913</v>
      </c>
      <c r="G63" s="67">
        <f>G56</f>
        <v>14590143</v>
      </c>
      <c r="H63" s="66">
        <f>H58</f>
        <v>6533</v>
      </c>
      <c r="I63" s="66">
        <f>I56</f>
        <v>0</v>
      </c>
      <c r="J63" s="67">
        <f>SUM(J56:J62)</f>
        <v>14596676</v>
      </c>
    </row>
    <row r="66" spans="1:14" ht="15">
      <c r="A66" s="99" t="s">
        <v>17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5">
      <c r="A67" s="99" t="s">
        <v>136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ht="15">
      <c r="N68" s="11" t="s">
        <v>6</v>
      </c>
    </row>
    <row r="69" spans="1:14" ht="21.75" customHeight="1">
      <c r="A69" s="103" t="s">
        <v>18</v>
      </c>
      <c r="B69" s="103" t="s">
        <v>8</v>
      </c>
      <c r="C69" s="103" t="s">
        <v>130</v>
      </c>
      <c r="D69" s="103"/>
      <c r="E69" s="103"/>
      <c r="F69" s="103"/>
      <c r="G69" s="103" t="s">
        <v>131</v>
      </c>
      <c r="H69" s="103"/>
      <c r="I69" s="103"/>
      <c r="J69" s="103"/>
      <c r="K69" s="103" t="s">
        <v>132</v>
      </c>
      <c r="L69" s="103"/>
      <c r="M69" s="103"/>
      <c r="N69" s="103"/>
    </row>
    <row r="70" spans="1:14" ht="63" customHeight="1">
      <c r="A70" s="103"/>
      <c r="B70" s="103"/>
      <c r="C70" s="10" t="s">
        <v>9</v>
      </c>
      <c r="D70" s="10" t="s">
        <v>10</v>
      </c>
      <c r="E70" s="10" t="s">
        <v>11</v>
      </c>
      <c r="F70" s="10" t="s">
        <v>61</v>
      </c>
      <c r="G70" s="10" t="s">
        <v>9</v>
      </c>
      <c r="H70" s="10" t="s">
        <v>10</v>
      </c>
      <c r="I70" s="10" t="s">
        <v>11</v>
      </c>
      <c r="J70" s="10" t="s">
        <v>59</v>
      </c>
      <c r="K70" s="10" t="s">
        <v>9</v>
      </c>
      <c r="L70" s="10" t="s">
        <v>10</v>
      </c>
      <c r="M70" s="10" t="s">
        <v>11</v>
      </c>
      <c r="N70" s="10" t="s">
        <v>60</v>
      </c>
    </row>
    <row r="71" spans="1:14" ht="15">
      <c r="A71" s="10">
        <v>1</v>
      </c>
      <c r="B71" s="10">
        <v>2</v>
      </c>
      <c r="C71" s="10">
        <v>3</v>
      </c>
      <c r="D71" s="10">
        <v>4</v>
      </c>
      <c r="E71" s="10">
        <v>5</v>
      </c>
      <c r="F71" s="10">
        <v>6</v>
      </c>
      <c r="G71" s="10">
        <v>7</v>
      </c>
      <c r="H71" s="10">
        <v>8</v>
      </c>
      <c r="I71" s="10">
        <v>9</v>
      </c>
      <c r="J71" s="10">
        <v>10</v>
      </c>
      <c r="K71" s="10">
        <v>11</v>
      </c>
      <c r="L71" s="10">
        <v>12</v>
      </c>
      <c r="M71" s="10">
        <v>13</v>
      </c>
      <c r="N71" s="10">
        <v>14</v>
      </c>
    </row>
    <row r="72" spans="1:16" s="26" customFormat="1" ht="15" customHeight="1">
      <c r="A72" s="25">
        <f>'[1]Форма 2019-2 уточ'!A97</f>
        <v>2210</v>
      </c>
      <c r="B72" s="25" t="str">
        <f>'[1]Форма 2019-2 уточ'!B97</f>
        <v>Предмети, матеріали, обладнання та інвентар</v>
      </c>
      <c r="C72" s="39">
        <v>259240</v>
      </c>
      <c r="D72" s="39"/>
      <c r="E72" s="39"/>
      <c r="F72" s="39">
        <f aca="true" t="shared" si="1" ref="F72:F77">C72+D72</f>
        <v>259240</v>
      </c>
      <c r="G72" s="57">
        <v>2500</v>
      </c>
      <c r="H72" s="57"/>
      <c r="I72" s="57"/>
      <c r="J72" s="57">
        <f>G72+H72</f>
        <v>2500</v>
      </c>
      <c r="K72" s="58">
        <f>4880+254363</f>
        <v>259243</v>
      </c>
      <c r="L72" s="57"/>
      <c r="M72" s="57"/>
      <c r="N72" s="57">
        <f aca="true" t="shared" si="2" ref="N72:N81">K72+L72</f>
        <v>259243</v>
      </c>
      <c r="O72" s="86"/>
      <c r="P72" s="85"/>
    </row>
    <row r="73" spans="1:16" s="26" customFormat="1" ht="15">
      <c r="A73" s="25">
        <f>'[1]Форма 2019-2 уточ'!A98</f>
        <v>2240</v>
      </c>
      <c r="B73" s="25" t="str">
        <f>'[1]Форма 2019-2 уточ'!B98</f>
        <v>Оплата послуг (крім комунальних)</v>
      </c>
      <c r="C73" s="39">
        <v>6933347</v>
      </c>
      <c r="D73" s="39"/>
      <c r="E73" s="39"/>
      <c r="F73" s="39">
        <f t="shared" si="1"/>
        <v>6933347</v>
      </c>
      <c r="G73" s="57">
        <v>8695217</v>
      </c>
      <c r="H73" s="57">
        <v>3204</v>
      </c>
      <c r="I73" s="57"/>
      <c r="J73" s="57">
        <f aca="true" t="shared" si="3" ref="J73:J78">G73+H73</f>
        <v>8698421</v>
      </c>
      <c r="K73" s="58">
        <f>11646216+430000+299244-15000</f>
        <v>12360460</v>
      </c>
      <c r="L73" s="57">
        <v>5303</v>
      </c>
      <c r="M73" s="57"/>
      <c r="N73" s="57">
        <f t="shared" si="2"/>
        <v>12365763</v>
      </c>
      <c r="O73" s="86"/>
      <c r="P73" s="85"/>
    </row>
    <row r="74" spans="1:16" s="26" customFormat="1" ht="15" customHeight="1">
      <c r="A74" s="25">
        <f>'[1]Форма 2019-2 уточ'!A99</f>
        <v>2272</v>
      </c>
      <c r="B74" s="25" t="str">
        <f>'[1]Форма 2019-2 уточ'!B99</f>
        <v>Оплата водопостачання та водовідведення</v>
      </c>
      <c r="C74" s="39">
        <v>30521</v>
      </c>
      <c r="D74" s="39"/>
      <c r="E74" s="39"/>
      <c r="F74" s="39">
        <f t="shared" si="1"/>
        <v>30521</v>
      </c>
      <c r="G74" s="57">
        <v>50000</v>
      </c>
      <c r="H74" s="57"/>
      <c r="I74" s="57"/>
      <c r="J74" s="57">
        <f t="shared" si="3"/>
        <v>50000</v>
      </c>
      <c r="K74" s="58">
        <v>62812</v>
      </c>
      <c r="L74" s="57"/>
      <c r="M74" s="57"/>
      <c r="N74" s="57">
        <f t="shared" si="2"/>
        <v>62812</v>
      </c>
      <c r="O74" s="86"/>
      <c r="P74" s="85"/>
    </row>
    <row r="75" spans="1:16" s="26" customFormat="1" ht="15">
      <c r="A75" s="25">
        <f>'[1]Форма 2019-2 уточ'!A100</f>
        <v>2273</v>
      </c>
      <c r="B75" s="25" t="str">
        <f>'[1]Форма 2019-2 уточ'!B100</f>
        <v>Оплата електроенергії</v>
      </c>
      <c r="C75" s="39">
        <v>16497</v>
      </c>
      <c r="D75" s="39"/>
      <c r="E75" s="39"/>
      <c r="F75" s="39">
        <f t="shared" si="1"/>
        <v>16497</v>
      </c>
      <c r="G75" s="57">
        <v>50000</v>
      </c>
      <c r="H75" s="57"/>
      <c r="I75" s="57"/>
      <c r="J75" s="57">
        <f t="shared" si="3"/>
        <v>50000</v>
      </c>
      <c r="K75" s="58">
        <v>68820</v>
      </c>
      <c r="L75" s="57"/>
      <c r="M75" s="57"/>
      <c r="N75" s="57">
        <f t="shared" si="2"/>
        <v>68820</v>
      </c>
      <c r="O75" s="86"/>
      <c r="P75" s="85"/>
    </row>
    <row r="76" spans="1:16" s="26" customFormat="1" ht="15">
      <c r="A76" s="25">
        <f>'[1]Форма 2019-2 уточ'!A101</f>
        <v>2274</v>
      </c>
      <c r="B76" s="25" t="str">
        <f>'[1]Форма 2019-2 уточ'!B101</f>
        <v>Оплата природного газу</v>
      </c>
      <c r="C76" s="39">
        <v>132853</v>
      </c>
      <c r="D76" s="39"/>
      <c r="E76" s="39"/>
      <c r="F76" s="39">
        <f t="shared" si="1"/>
        <v>132853</v>
      </c>
      <c r="G76" s="57">
        <v>249275</v>
      </c>
      <c r="H76" s="57"/>
      <c r="I76" s="57"/>
      <c r="J76" s="57">
        <f t="shared" si="3"/>
        <v>249275</v>
      </c>
      <c r="K76" s="58">
        <v>444652</v>
      </c>
      <c r="L76" s="57"/>
      <c r="M76" s="57"/>
      <c r="N76" s="57">
        <f t="shared" si="2"/>
        <v>444652</v>
      </c>
      <c r="O76" s="86"/>
      <c r="P76" s="85"/>
    </row>
    <row r="77" spans="1:16" s="26" customFormat="1" ht="15">
      <c r="A77" s="25">
        <f>'[1]Форма 2019-2 уточ'!A102</f>
        <v>2800</v>
      </c>
      <c r="B77" s="25" t="str">
        <f>'[1]Форма 2019-2 уточ'!B102</f>
        <v>Інші поточні видатки</v>
      </c>
      <c r="C77" s="39"/>
      <c r="D77" s="39">
        <v>1229</v>
      </c>
      <c r="E77" s="39"/>
      <c r="F77" s="39">
        <f t="shared" si="1"/>
        <v>1229</v>
      </c>
      <c r="G77" s="57"/>
      <c r="H77" s="57">
        <v>1200</v>
      </c>
      <c r="I77" s="57"/>
      <c r="J77" s="57">
        <f t="shared" si="3"/>
        <v>1200</v>
      </c>
      <c r="K77" s="58"/>
      <c r="L77" s="57">
        <v>1230</v>
      </c>
      <c r="M77" s="57"/>
      <c r="N77" s="57">
        <f t="shared" si="2"/>
        <v>1230</v>
      </c>
      <c r="O77" s="86"/>
      <c r="P77" s="84"/>
    </row>
    <row r="78" spans="1:20" ht="32.25" customHeight="1">
      <c r="A78" s="25">
        <f>'[1]Форма 2019-2 уточ'!A103</f>
        <v>3110</v>
      </c>
      <c r="B78" s="4" t="str">
        <f>'[1]Форма 2019-2 уточ'!B103</f>
        <v>Придбання обладнання і предметів довгострокового користування</v>
      </c>
      <c r="C78" s="59" t="s">
        <v>12</v>
      </c>
      <c r="D78" s="39">
        <v>324039</v>
      </c>
      <c r="E78" s="39">
        <v>251000</v>
      </c>
      <c r="F78" s="39">
        <f>D78</f>
        <v>324039</v>
      </c>
      <c r="G78" s="60"/>
      <c r="H78" s="57">
        <v>225375</v>
      </c>
      <c r="I78" s="57">
        <f>H78</f>
        <v>225375</v>
      </c>
      <c r="J78" s="57">
        <f t="shared" si="3"/>
        <v>225375</v>
      </c>
      <c r="K78" s="58"/>
      <c r="L78" s="77">
        <v>8473764</v>
      </c>
      <c r="M78" s="60">
        <f>L78</f>
        <v>8473764</v>
      </c>
      <c r="N78" s="57">
        <f t="shared" si="2"/>
        <v>8473764</v>
      </c>
      <c r="O78" s="86"/>
      <c r="P78" s="84"/>
      <c r="R78" s="12">
        <v>284539</v>
      </c>
      <c r="S78" s="12">
        <v>39500</v>
      </c>
      <c r="T78" s="12">
        <f>R78+S78</f>
        <v>324039</v>
      </c>
    </row>
    <row r="79" spans="1:16" s="43" customFormat="1" ht="32.25" customHeight="1">
      <c r="A79" s="42">
        <v>3122</v>
      </c>
      <c r="B79" s="4" t="s">
        <v>166</v>
      </c>
      <c r="C79" s="59"/>
      <c r="D79" s="39"/>
      <c r="E79" s="39"/>
      <c r="F79" s="39">
        <f>D79</f>
        <v>0</v>
      </c>
      <c r="G79" s="60"/>
      <c r="H79" s="57">
        <v>376239</v>
      </c>
      <c r="I79" s="57">
        <f>H79</f>
        <v>376239</v>
      </c>
      <c r="J79" s="57">
        <f>G79+H79</f>
        <v>376239</v>
      </c>
      <c r="K79" s="58"/>
      <c r="L79" s="60"/>
      <c r="M79" s="60"/>
      <c r="N79" s="57">
        <f t="shared" si="2"/>
        <v>0</v>
      </c>
      <c r="O79" s="86"/>
      <c r="P79" s="84"/>
    </row>
    <row r="80" spans="1:16" ht="15">
      <c r="A80" s="25">
        <f>'[1]Форма 2019-2 уточ'!A104</f>
        <v>3132</v>
      </c>
      <c r="B80" s="4" t="str">
        <f>'[1]Форма 2019-2 уточ'!B104</f>
        <v>Капітальний ремонт інших об'єктів</v>
      </c>
      <c r="C80" s="39" t="s">
        <v>12</v>
      </c>
      <c r="D80" s="39">
        <v>3775161</v>
      </c>
      <c r="E80" s="39">
        <v>3579892</v>
      </c>
      <c r="F80" s="39">
        <f>D80</f>
        <v>3775161</v>
      </c>
      <c r="G80" s="57" t="s">
        <v>12</v>
      </c>
      <c r="H80" s="57">
        <v>5088123</v>
      </c>
      <c r="I80" s="60">
        <f>H80</f>
        <v>5088123</v>
      </c>
      <c r="J80" s="57">
        <f>H80</f>
        <v>5088123</v>
      </c>
      <c r="K80" s="58"/>
      <c r="L80" s="57">
        <v>2324933</v>
      </c>
      <c r="M80" s="57">
        <f>L80</f>
        <v>2324933</v>
      </c>
      <c r="N80" s="57">
        <f t="shared" si="2"/>
        <v>2324933</v>
      </c>
      <c r="O80" s="86"/>
      <c r="P80" s="84"/>
    </row>
    <row r="81" spans="1:16" ht="20.25" customHeight="1">
      <c r="A81" s="10" t="s">
        <v>12</v>
      </c>
      <c r="B81" s="10" t="s">
        <v>16</v>
      </c>
      <c r="C81" s="39">
        <f aca="true" t="shared" si="4" ref="C81:I81">SUM(C72:C80)</f>
        <v>7372458</v>
      </c>
      <c r="D81" s="39">
        <f t="shared" si="4"/>
        <v>4100429</v>
      </c>
      <c r="E81" s="39">
        <f t="shared" si="4"/>
        <v>3830892</v>
      </c>
      <c r="F81" s="39">
        <f>SUM(F72:F80)</f>
        <v>11472887</v>
      </c>
      <c r="G81" s="57">
        <f t="shared" si="4"/>
        <v>9046992</v>
      </c>
      <c r="H81" s="57">
        <f t="shared" si="4"/>
        <v>5694141</v>
      </c>
      <c r="I81" s="57">
        <f t="shared" si="4"/>
        <v>5689737</v>
      </c>
      <c r="J81" s="57">
        <f>SUM(J72:J80)</f>
        <v>14741133</v>
      </c>
      <c r="K81" s="58">
        <f>SUM(K72:K80)</f>
        <v>13195987</v>
      </c>
      <c r="L81" s="57">
        <f>SUM(L72:L80)</f>
        <v>10805230</v>
      </c>
      <c r="M81" s="57">
        <f>SUM(M72:M80)</f>
        <v>10798697</v>
      </c>
      <c r="N81" s="57">
        <f t="shared" si="2"/>
        <v>24001217</v>
      </c>
      <c r="O81" s="86"/>
      <c r="P81" s="84"/>
    </row>
    <row r="84" spans="1:14" ht="15">
      <c r="A84" s="104" t="s">
        <v>137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6" ht="15">
      <c r="N86" s="11" t="s">
        <v>6</v>
      </c>
    </row>
    <row r="87" spans="1:14" ht="15">
      <c r="A87" s="103" t="s">
        <v>19</v>
      </c>
      <c r="B87" s="103" t="s">
        <v>8</v>
      </c>
      <c r="C87" s="103" t="s">
        <v>130</v>
      </c>
      <c r="D87" s="103"/>
      <c r="E87" s="103"/>
      <c r="F87" s="103"/>
      <c r="G87" s="103" t="s">
        <v>131</v>
      </c>
      <c r="H87" s="103"/>
      <c r="I87" s="103"/>
      <c r="J87" s="103"/>
      <c r="K87" s="103" t="s">
        <v>132</v>
      </c>
      <c r="L87" s="103"/>
      <c r="M87" s="103"/>
      <c r="N87" s="103"/>
    </row>
    <row r="88" spans="1:14" ht="58.5" customHeight="1">
      <c r="A88" s="103"/>
      <c r="B88" s="103"/>
      <c r="C88" s="10" t="s">
        <v>9</v>
      </c>
      <c r="D88" s="10" t="s">
        <v>10</v>
      </c>
      <c r="E88" s="10" t="s">
        <v>11</v>
      </c>
      <c r="F88" s="10" t="s">
        <v>61</v>
      </c>
      <c r="G88" s="10" t="s">
        <v>9</v>
      </c>
      <c r="H88" s="10" t="s">
        <v>10</v>
      </c>
      <c r="I88" s="10" t="s">
        <v>11</v>
      </c>
      <c r="J88" s="10" t="s">
        <v>59</v>
      </c>
      <c r="K88" s="10" t="s">
        <v>9</v>
      </c>
      <c r="L88" s="10" t="s">
        <v>10</v>
      </c>
      <c r="M88" s="10" t="s">
        <v>11</v>
      </c>
      <c r="N88" s="10" t="s">
        <v>60</v>
      </c>
    </row>
    <row r="89" spans="1:14" ht="15">
      <c r="A89" s="10">
        <v>1</v>
      </c>
      <c r="B89" s="10">
        <v>2</v>
      </c>
      <c r="C89" s="10">
        <v>3</v>
      </c>
      <c r="D89" s="10">
        <v>4</v>
      </c>
      <c r="E89" s="10">
        <v>5</v>
      </c>
      <c r="F89" s="10">
        <v>6</v>
      </c>
      <c r="G89" s="10">
        <v>7</v>
      </c>
      <c r="H89" s="10">
        <v>8</v>
      </c>
      <c r="I89" s="10">
        <v>9</v>
      </c>
      <c r="J89" s="10">
        <v>10</v>
      </c>
      <c r="K89" s="10">
        <v>11</v>
      </c>
      <c r="L89" s="10">
        <v>12</v>
      </c>
      <c r="M89" s="10">
        <v>13</v>
      </c>
      <c r="N89" s="10">
        <v>14</v>
      </c>
    </row>
    <row r="90" spans="1:14" ht="15">
      <c r="A90" s="4"/>
      <c r="B90" s="4" t="s">
        <v>12</v>
      </c>
      <c r="C90" s="4" t="s">
        <v>12</v>
      </c>
      <c r="D90" s="4" t="s">
        <v>12</v>
      </c>
      <c r="E90" s="4" t="s">
        <v>12</v>
      </c>
      <c r="F90" s="4" t="s">
        <v>12</v>
      </c>
      <c r="G90" s="4" t="s">
        <v>12</v>
      </c>
      <c r="H90" s="4" t="s">
        <v>12</v>
      </c>
      <c r="I90" s="4" t="s">
        <v>12</v>
      </c>
      <c r="J90" s="4" t="s">
        <v>12</v>
      </c>
      <c r="K90" s="10" t="s">
        <v>12</v>
      </c>
      <c r="L90" s="4" t="s">
        <v>12</v>
      </c>
      <c r="M90" s="4" t="s">
        <v>12</v>
      </c>
      <c r="N90" s="4" t="s">
        <v>12</v>
      </c>
    </row>
    <row r="91" spans="1:14" ht="15">
      <c r="A91" s="10" t="s">
        <v>12</v>
      </c>
      <c r="B91" s="4" t="s">
        <v>12</v>
      </c>
      <c r="C91" s="10" t="s">
        <v>12</v>
      </c>
      <c r="D91" s="10" t="s">
        <v>12</v>
      </c>
      <c r="E91" s="10" t="s">
        <v>12</v>
      </c>
      <c r="F91" s="10" t="s">
        <v>12</v>
      </c>
      <c r="G91" s="10" t="s">
        <v>12</v>
      </c>
      <c r="H91" s="10" t="s">
        <v>12</v>
      </c>
      <c r="I91" s="10" t="s">
        <v>12</v>
      </c>
      <c r="J91" s="10" t="s">
        <v>12</v>
      </c>
      <c r="K91" s="10" t="s">
        <v>12</v>
      </c>
      <c r="L91" s="10" t="s">
        <v>12</v>
      </c>
      <c r="M91" s="10" t="s">
        <v>12</v>
      </c>
      <c r="N91" s="10" t="s">
        <v>12</v>
      </c>
    </row>
    <row r="92" spans="1:14" ht="15">
      <c r="A92" s="10" t="s">
        <v>12</v>
      </c>
      <c r="B92" s="10" t="s">
        <v>16</v>
      </c>
      <c r="C92" s="10" t="s">
        <v>12</v>
      </c>
      <c r="D92" s="10" t="s">
        <v>12</v>
      </c>
      <c r="E92" s="10" t="s">
        <v>12</v>
      </c>
      <c r="F92" s="10" t="s">
        <v>12</v>
      </c>
      <c r="G92" s="10" t="s">
        <v>12</v>
      </c>
      <c r="H92" s="10" t="s">
        <v>12</v>
      </c>
      <c r="I92" s="10" t="s">
        <v>12</v>
      </c>
      <c r="J92" s="10" t="s">
        <v>12</v>
      </c>
      <c r="K92" s="10" t="s">
        <v>12</v>
      </c>
      <c r="L92" s="10" t="s">
        <v>12</v>
      </c>
      <c r="M92" s="10" t="s">
        <v>12</v>
      </c>
      <c r="N92" s="10" t="s">
        <v>12</v>
      </c>
    </row>
    <row r="94" spans="1:10" ht="15">
      <c r="A94" s="104" t="s">
        <v>138</v>
      </c>
      <c r="B94" s="104"/>
      <c r="C94" s="104"/>
      <c r="D94" s="104"/>
      <c r="E94" s="104"/>
      <c r="F94" s="104"/>
      <c r="G94" s="104"/>
      <c r="H94" s="104"/>
      <c r="I94" s="104"/>
      <c r="J94" s="104"/>
    </row>
    <row r="95" ht="15" hidden="1"/>
    <row r="96" ht="15">
      <c r="J96" s="78" t="s">
        <v>6</v>
      </c>
    </row>
    <row r="97" spans="1:10" ht="21.75" customHeight="1">
      <c r="A97" s="103" t="s">
        <v>18</v>
      </c>
      <c r="B97" s="103" t="s">
        <v>8</v>
      </c>
      <c r="C97" s="103" t="s">
        <v>134</v>
      </c>
      <c r="D97" s="103"/>
      <c r="E97" s="103"/>
      <c r="F97" s="103"/>
      <c r="G97" s="103" t="s">
        <v>135</v>
      </c>
      <c r="H97" s="103"/>
      <c r="I97" s="103"/>
      <c r="J97" s="103"/>
    </row>
    <row r="98" spans="1:10" ht="61.5" customHeight="1">
      <c r="A98" s="103"/>
      <c r="B98" s="103"/>
      <c r="C98" s="10" t="s">
        <v>9</v>
      </c>
      <c r="D98" s="10" t="s">
        <v>10</v>
      </c>
      <c r="E98" s="10" t="s">
        <v>11</v>
      </c>
      <c r="F98" s="10" t="s">
        <v>61</v>
      </c>
      <c r="G98" s="10" t="s">
        <v>9</v>
      </c>
      <c r="H98" s="10" t="s">
        <v>10</v>
      </c>
      <c r="I98" s="10" t="s">
        <v>11</v>
      </c>
      <c r="J98" s="10" t="s">
        <v>59</v>
      </c>
    </row>
    <row r="99" spans="1:10" ht="15">
      <c r="A99" s="10">
        <v>1</v>
      </c>
      <c r="B99" s="10">
        <v>2</v>
      </c>
      <c r="C99" s="10">
        <v>3</v>
      </c>
      <c r="D99" s="10">
        <v>4</v>
      </c>
      <c r="E99" s="10">
        <v>5</v>
      </c>
      <c r="F99" s="10">
        <v>6</v>
      </c>
      <c r="G99" s="10">
        <v>7</v>
      </c>
      <c r="H99" s="10">
        <v>8</v>
      </c>
      <c r="I99" s="10">
        <v>9</v>
      </c>
      <c r="J99" s="10">
        <v>10</v>
      </c>
    </row>
    <row r="100" spans="1:11" s="28" customFormat="1" ht="30">
      <c r="A100" s="27">
        <f aca="true" t="shared" si="5" ref="A100:B106">A72</f>
        <v>2210</v>
      </c>
      <c r="B100" s="29" t="str">
        <f t="shared" si="5"/>
        <v>Предмети, матеріали, обладнання та інвентар</v>
      </c>
      <c r="C100" s="39">
        <v>272983</v>
      </c>
      <c r="D100" s="39">
        <v>0</v>
      </c>
      <c r="E100" s="39">
        <v>0</v>
      </c>
      <c r="F100" s="39">
        <f>C100+D100</f>
        <v>272983</v>
      </c>
      <c r="G100" s="39">
        <v>286632</v>
      </c>
      <c r="H100" s="39">
        <v>0</v>
      </c>
      <c r="I100" s="39">
        <v>0</v>
      </c>
      <c r="J100" s="39">
        <f>G100+H100</f>
        <v>286632</v>
      </c>
      <c r="K100" s="35"/>
    </row>
    <row r="101" spans="1:11" s="28" customFormat="1" ht="18.75" customHeight="1">
      <c r="A101" s="27">
        <f t="shared" si="5"/>
        <v>2240</v>
      </c>
      <c r="B101" s="29" t="str">
        <f t="shared" si="5"/>
        <v>Оплата послуг (крім комунальних)</v>
      </c>
      <c r="C101" s="57">
        <v>13015564</v>
      </c>
      <c r="D101" s="57">
        <f>5303</f>
        <v>5303</v>
      </c>
      <c r="E101" s="57">
        <v>0</v>
      </c>
      <c r="F101" s="57">
        <f aca="true" t="shared" si="6" ref="F101:F106">C101+D101</f>
        <v>13020867</v>
      </c>
      <c r="G101" s="57">
        <v>13666343</v>
      </c>
      <c r="H101" s="57">
        <v>5303</v>
      </c>
      <c r="I101" s="57">
        <v>0</v>
      </c>
      <c r="J101" s="57">
        <f aca="true" t="shared" si="7" ref="J101:J106">G101+H101</f>
        <v>13671646</v>
      </c>
      <c r="K101" s="35"/>
    </row>
    <row r="102" spans="1:11" s="28" customFormat="1" ht="30">
      <c r="A102" s="27">
        <f t="shared" si="5"/>
        <v>2272</v>
      </c>
      <c r="B102" s="29" t="str">
        <f t="shared" si="5"/>
        <v>Оплата водопостачання та водовідведення</v>
      </c>
      <c r="C102" s="57">
        <v>66141</v>
      </c>
      <c r="D102" s="57">
        <v>0</v>
      </c>
      <c r="E102" s="57">
        <v>0</v>
      </c>
      <c r="F102" s="57">
        <f t="shared" si="6"/>
        <v>66141</v>
      </c>
      <c r="G102" s="57">
        <v>69448</v>
      </c>
      <c r="H102" s="57">
        <v>0</v>
      </c>
      <c r="I102" s="57">
        <v>0</v>
      </c>
      <c r="J102" s="57">
        <f t="shared" si="7"/>
        <v>69448</v>
      </c>
      <c r="K102" s="35"/>
    </row>
    <row r="103" spans="1:11" s="28" customFormat="1" ht="18.75" customHeight="1">
      <c r="A103" s="27">
        <f t="shared" si="5"/>
        <v>2273</v>
      </c>
      <c r="B103" s="29" t="str">
        <f t="shared" si="5"/>
        <v>Оплата електроенергії</v>
      </c>
      <c r="C103" s="57">
        <v>72467</v>
      </c>
      <c r="D103" s="57">
        <v>0</v>
      </c>
      <c r="E103" s="57">
        <v>0</v>
      </c>
      <c r="F103" s="57">
        <f t="shared" si="6"/>
        <v>72467</v>
      </c>
      <c r="G103" s="57">
        <v>76091</v>
      </c>
      <c r="H103" s="57">
        <v>0</v>
      </c>
      <c r="I103" s="57">
        <v>0</v>
      </c>
      <c r="J103" s="57">
        <f t="shared" si="7"/>
        <v>76091</v>
      </c>
      <c r="K103" s="35"/>
    </row>
    <row r="104" spans="1:11" s="28" customFormat="1" ht="18.75" customHeight="1">
      <c r="A104" s="27">
        <f t="shared" si="5"/>
        <v>2274</v>
      </c>
      <c r="B104" s="29" t="str">
        <f t="shared" si="5"/>
        <v>Оплата природного газу</v>
      </c>
      <c r="C104" s="57">
        <v>468219</v>
      </c>
      <c r="D104" s="57">
        <v>0</v>
      </c>
      <c r="E104" s="57">
        <v>0</v>
      </c>
      <c r="F104" s="57">
        <f t="shared" si="6"/>
        <v>468219</v>
      </c>
      <c r="G104" s="57">
        <v>491629</v>
      </c>
      <c r="H104" s="57">
        <v>0</v>
      </c>
      <c r="I104" s="57">
        <v>0</v>
      </c>
      <c r="J104" s="57">
        <f t="shared" si="7"/>
        <v>491629</v>
      </c>
      <c r="K104" s="35"/>
    </row>
    <row r="105" spans="1:11" s="28" customFormat="1" ht="20.25" customHeight="1">
      <c r="A105" s="27">
        <f t="shared" si="5"/>
        <v>2800</v>
      </c>
      <c r="B105" s="29" t="str">
        <f t="shared" si="5"/>
        <v>Інші поточні видатки</v>
      </c>
      <c r="C105" s="57">
        <v>0</v>
      </c>
      <c r="D105" s="57">
        <v>1230</v>
      </c>
      <c r="E105" s="57">
        <v>0</v>
      </c>
      <c r="F105" s="57">
        <f t="shared" si="6"/>
        <v>1230</v>
      </c>
      <c r="G105" s="57">
        <v>0</v>
      </c>
      <c r="H105" s="57">
        <v>1230</v>
      </c>
      <c r="I105" s="57">
        <v>0</v>
      </c>
      <c r="J105" s="57">
        <f t="shared" si="7"/>
        <v>1230</v>
      </c>
      <c r="K105" s="35"/>
    </row>
    <row r="106" spans="1:11" s="28" customFormat="1" ht="30">
      <c r="A106" s="27">
        <f t="shared" si="5"/>
        <v>3110</v>
      </c>
      <c r="B106" s="29" t="str">
        <f t="shared" si="5"/>
        <v>Придбання обладнання і предметів довгострокового користування</v>
      </c>
      <c r="C106" s="57">
        <v>0</v>
      </c>
      <c r="D106" s="77"/>
      <c r="E106" s="57">
        <v>0</v>
      </c>
      <c r="F106" s="57">
        <f t="shared" si="6"/>
        <v>0</v>
      </c>
      <c r="G106" s="57">
        <v>0</v>
      </c>
      <c r="H106" s="57"/>
      <c r="I106" s="57">
        <v>0</v>
      </c>
      <c r="J106" s="57">
        <f t="shared" si="7"/>
        <v>0</v>
      </c>
      <c r="K106" s="35"/>
    </row>
    <row r="107" spans="1:11" ht="24.75" customHeight="1">
      <c r="A107" s="27">
        <f>A80</f>
        <v>3132</v>
      </c>
      <c r="B107" s="29" t="str">
        <f>B80</f>
        <v>Капітальний ремонт інших об'єктів</v>
      </c>
      <c r="C107" s="57">
        <v>0</v>
      </c>
      <c r="D107" s="57"/>
      <c r="E107" s="57">
        <v>0</v>
      </c>
      <c r="F107" s="57">
        <v>0</v>
      </c>
      <c r="G107" s="57">
        <v>0</v>
      </c>
      <c r="H107" s="57"/>
      <c r="I107" s="57">
        <v>0</v>
      </c>
      <c r="J107" s="57">
        <f>H107</f>
        <v>0</v>
      </c>
      <c r="K107" s="35"/>
    </row>
    <row r="108" spans="1:11" ht="20.25" customHeight="1">
      <c r="A108" s="10" t="s">
        <v>12</v>
      </c>
      <c r="B108" s="10" t="s">
        <v>16</v>
      </c>
      <c r="C108" s="39">
        <f>SUM(C100:C106)</f>
        <v>13895374</v>
      </c>
      <c r="D108" s="57">
        <f>D101+D105+D106+D107</f>
        <v>6533</v>
      </c>
      <c r="E108" s="39">
        <f>SUM(E100:E106)</f>
        <v>0</v>
      </c>
      <c r="F108" s="39">
        <f>SUM(F100:F106)</f>
        <v>13901907</v>
      </c>
      <c r="G108" s="39">
        <f>SUM(G100:G106)</f>
        <v>14590143</v>
      </c>
      <c r="H108" s="39">
        <f>SUM(H100:H106)</f>
        <v>6533</v>
      </c>
      <c r="I108" s="39">
        <f>SUM(I100:I106)</f>
        <v>0</v>
      </c>
      <c r="J108" s="39">
        <f>SUM(J100:J107)</f>
        <v>14596676</v>
      </c>
      <c r="K108" s="35"/>
    </row>
    <row r="111" spans="1:10" ht="15">
      <c r="A111" s="104" t="s">
        <v>139</v>
      </c>
      <c r="B111" s="104"/>
      <c r="C111" s="104"/>
      <c r="D111" s="104"/>
      <c r="E111" s="104"/>
      <c r="F111" s="104"/>
      <c r="G111" s="104"/>
      <c r="H111" s="104"/>
      <c r="I111" s="104"/>
      <c r="J111" s="104"/>
    </row>
    <row r="113" ht="15">
      <c r="J113" s="11" t="s">
        <v>6</v>
      </c>
    </row>
    <row r="114" spans="1:10" ht="15">
      <c r="A114" s="103" t="s">
        <v>19</v>
      </c>
      <c r="B114" s="103" t="s">
        <v>8</v>
      </c>
      <c r="C114" s="103" t="s">
        <v>134</v>
      </c>
      <c r="D114" s="103"/>
      <c r="E114" s="103"/>
      <c r="F114" s="103"/>
      <c r="G114" s="103" t="s">
        <v>135</v>
      </c>
      <c r="H114" s="103"/>
      <c r="I114" s="103"/>
      <c r="J114" s="103"/>
    </row>
    <row r="115" spans="1:10" ht="72.75" customHeight="1">
      <c r="A115" s="103"/>
      <c r="B115" s="103"/>
      <c r="C115" s="10" t="s">
        <v>9</v>
      </c>
      <c r="D115" s="10" t="s">
        <v>10</v>
      </c>
      <c r="E115" s="10" t="s">
        <v>11</v>
      </c>
      <c r="F115" s="10" t="s">
        <v>61</v>
      </c>
      <c r="G115" s="10" t="s">
        <v>9</v>
      </c>
      <c r="H115" s="10" t="s">
        <v>10</v>
      </c>
      <c r="I115" s="10" t="s">
        <v>11</v>
      </c>
      <c r="J115" s="10" t="s">
        <v>59</v>
      </c>
    </row>
    <row r="116" spans="1:10" ht="15">
      <c r="A116" s="10">
        <v>1</v>
      </c>
      <c r="B116" s="10">
        <v>2</v>
      </c>
      <c r="C116" s="10">
        <v>3</v>
      </c>
      <c r="D116" s="10">
        <v>4</v>
      </c>
      <c r="E116" s="10">
        <v>5</v>
      </c>
      <c r="F116" s="10">
        <v>6</v>
      </c>
      <c r="G116" s="10">
        <v>7</v>
      </c>
      <c r="H116" s="10">
        <v>8</v>
      </c>
      <c r="I116" s="10">
        <v>9</v>
      </c>
      <c r="J116" s="10">
        <v>10</v>
      </c>
    </row>
    <row r="117" spans="1:10" s="28" customFormat="1" ht="24" customHeight="1">
      <c r="A117" s="27"/>
      <c r="B117" s="30"/>
      <c r="C117" s="27"/>
      <c r="D117" s="27"/>
      <c r="E117" s="27"/>
      <c r="F117" s="27"/>
      <c r="G117" s="27"/>
      <c r="H117" s="27"/>
      <c r="I117" s="27"/>
      <c r="J117" s="27"/>
    </row>
    <row r="118" spans="1:10" s="28" customFormat="1" ht="15">
      <c r="A118" s="27"/>
      <c r="B118" s="30"/>
      <c r="C118" s="27"/>
      <c r="D118" s="27"/>
      <c r="E118" s="27"/>
      <c r="F118" s="27"/>
      <c r="G118" s="27"/>
      <c r="H118" s="27"/>
      <c r="I118" s="27"/>
      <c r="J118" s="27"/>
    </row>
    <row r="119" spans="1:10" ht="15">
      <c r="A119" s="10" t="s">
        <v>12</v>
      </c>
      <c r="B119" s="10" t="s">
        <v>16</v>
      </c>
      <c r="C119" s="10" t="s">
        <v>12</v>
      </c>
      <c r="D119" s="10" t="s">
        <v>12</v>
      </c>
      <c r="E119" s="10" t="s">
        <v>12</v>
      </c>
      <c r="F119" s="10" t="s">
        <v>12</v>
      </c>
      <c r="G119" s="10" t="s">
        <v>12</v>
      </c>
      <c r="H119" s="10" t="s">
        <v>12</v>
      </c>
      <c r="I119" s="10" t="s">
        <v>12</v>
      </c>
      <c r="J119" s="10" t="s">
        <v>12</v>
      </c>
    </row>
    <row r="121" spans="1:14" ht="15">
      <c r="A121" s="99" t="s">
        <v>20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ht="15">
      <c r="A122" s="99" t="s">
        <v>140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4" ht="15">
      <c r="N124" s="11" t="s">
        <v>6</v>
      </c>
    </row>
    <row r="125" spans="1:14" ht="30.75" customHeight="1">
      <c r="A125" s="103" t="s">
        <v>21</v>
      </c>
      <c r="B125" s="103" t="s">
        <v>22</v>
      </c>
      <c r="C125" s="103" t="s">
        <v>130</v>
      </c>
      <c r="D125" s="103"/>
      <c r="E125" s="103"/>
      <c r="F125" s="103"/>
      <c r="G125" s="103" t="s">
        <v>131</v>
      </c>
      <c r="H125" s="103"/>
      <c r="I125" s="103"/>
      <c r="J125" s="103"/>
      <c r="K125" s="103" t="s">
        <v>132</v>
      </c>
      <c r="L125" s="103"/>
      <c r="M125" s="103"/>
      <c r="N125" s="103"/>
    </row>
    <row r="126" spans="1:14" ht="66.75" customHeight="1">
      <c r="A126" s="103"/>
      <c r="B126" s="103"/>
      <c r="C126" s="10" t="s">
        <v>9</v>
      </c>
      <c r="D126" s="10" t="s">
        <v>10</v>
      </c>
      <c r="E126" s="10" t="s">
        <v>11</v>
      </c>
      <c r="F126" s="10" t="s">
        <v>61</v>
      </c>
      <c r="G126" s="10" t="s">
        <v>9</v>
      </c>
      <c r="H126" s="10" t="s">
        <v>10</v>
      </c>
      <c r="I126" s="10" t="s">
        <v>11</v>
      </c>
      <c r="J126" s="10" t="s">
        <v>59</v>
      </c>
      <c r="K126" s="10" t="s">
        <v>9</v>
      </c>
      <c r="L126" s="10" t="s">
        <v>10</v>
      </c>
      <c r="M126" s="10" t="s">
        <v>11</v>
      </c>
      <c r="N126" s="10" t="s">
        <v>60</v>
      </c>
    </row>
    <row r="127" spans="1:15" ht="15">
      <c r="A127" s="10">
        <v>1</v>
      </c>
      <c r="B127" s="10">
        <v>2</v>
      </c>
      <c r="C127" s="10">
        <v>3</v>
      </c>
      <c r="D127" s="10">
        <v>4</v>
      </c>
      <c r="E127" s="10">
        <v>5</v>
      </c>
      <c r="F127" s="10">
        <v>6</v>
      </c>
      <c r="G127" s="10">
        <v>7</v>
      </c>
      <c r="H127" s="10">
        <v>8</v>
      </c>
      <c r="I127" s="10">
        <v>9</v>
      </c>
      <c r="J127" s="10">
        <v>10</v>
      </c>
      <c r="K127" s="10">
        <v>11</v>
      </c>
      <c r="L127" s="10">
        <v>12</v>
      </c>
      <c r="M127" s="10">
        <v>13</v>
      </c>
      <c r="N127" s="10">
        <v>14</v>
      </c>
      <c r="O127" s="35"/>
    </row>
    <row r="128" spans="1:15" s="28" customFormat="1" ht="25.5">
      <c r="A128" s="27">
        <v>1</v>
      </c>
      <c r="B128" s="30" t="s">
        <v>108</v>
      </c>
      <c r="C128" s="57">
        <v>6742858</v>
      </c>
      <c r="D128" s="57">
        <v>1229</v>
      </c>
      <c r="E128" s="57"/>
      <c r="F128" s="57">
        <f>D128+C128</f>
        <v>6744087</v>
      </c>
      <c r="G128" s="57">
        <v>8156602</v>
      </c>
      <c r="H128" s="57">
        <v>4404</v>
      </c>
      <c r="I128" s="57"/>
      <c r="J128" s="57">
        <f>G128+H128</f>
        <v>8161006</v>
      </c>
      <c r="K128" s="57">
        <v>12206347</v>
      </c>
      <c r="L128" s="57">
        <v>6533</v>
      </c>
      <c r="M128" s="57"/>
      <c r="N128" s="57">
        <f>K128+L128</f>
        <v>12212880</v>
      </c>
      <c r="O128" s="35"/>
    </row>
    <row r="129" spans="1:15" s="28" customFormat="1" ht="25.5">
      <c r="A129" s="27">
        <v>2</v>
      </c>
      <c r="B129" s="30" t="s">
        <v>109</v>
      </c>
      <c r="C129" s="57">
        <v>222004</v>
      </c>
      <c r="D129" s="57"/>
      <c r="E129" s="57"/>
      <c r="F129" s="57">
        <f>D129+C129</f>
        <v>222004</v>
      </c>
      <c r="G129" s="57">
        <v>533051</v>
      </c>
      <c r="H129" s="57"/>
      <c r="I129" s="57"/>
      <c r="J129" s="57">
        <f>G129+H129</f>
        <v>533051</v>
      </c>
      <c r="K129" s="57">
        <v>430000</v>
      </c>
      <c r="L129" s="57"/>
      <c r="M129" s="57"/>
      <c r="N129" s="57">
        <f>K129+L129</f>
        <v>430000</v>
      </c>
      <c r="O129" s="35"/>
    </row>
    <row r="130" spans="1:15" s="28" customFormat="1" ht="25.5">
      <c r="A130" s="27">
        <v>3</v>
      </c>
      <c r="B130" s="30" t="s">
        <v>111</v>
      </c>
      <c r="C130" s="57">
        <v>316341</v>
      </c>
      <c r="D130" s="57">
        <v>4099200</v>
      </c>
      <c r="E130" s="57">
        <v>3830892</v>
      </c>
      <c r="F130" s="57">
        <f>D130+C130</f>
        <v>4415541</v>
      </c>
      <c r="G130" s="57">
        <v>7389</v>
      </c>
      <c r="H130" s="57">
        <v>5689737</v>
      </c>
      <c r="I130" s="57">
        <f>H130</f>
        <v>5689737</v>
      </c>
      <c r="J130" s="57">
        <f>G130+H130</f>
        <v>5697126</v>
      </c>
      <c r="K130" s="57">
        <v>553607</v>
      </c>
      <c r="L130" s="57">
        <v>10798697</v>
      </c>
      <c r="M130" s="57">
        <f>L130</f>
        <v>10798697</v>
      </c>
      <c r="N130" s="57">
        <f>K130+L130</f>
        <v>11352304</v>
      </c>
      <c r="O130" s="35"/>
    </row>
    <row r="131" spans="1:15" s="28" customFormat="1" ht="45">
      <c r="A131" s="27">
        <v>4</v>
      </c>
      <c r="B131" s="31" t="s">
        <v>110</v>
      </c>
      <c r="C131" s="57">
        <v>91255</v>
      </c>
      <c r="D131" s="57"/>
      <c r="E131" s="57"/>
      <c r="F131" s="57">
        <f>D131+C131</f>
        <v>91255</v>
      </c>
      <c r="G131" s="57">
        <v>349950</v>
      </c>
      <c r="H131" s="57"/>
      <c r="I131" s="57"/>
      <c r="J131" s="57">
        <f>G131+H131</f>
        <v>349950</v>
      </c>
      <c r="K131" s="57">
        <v>6033</v>
      </c>
      <c r="L131" s="57"/>
      <c r="M131" s="57"/>
      <c r="N131" s="57">
        <f>K131+L131</f>
        <v>6033</v>
      </c>
      <c r="O131" s="35"/>
    </row>
    <row r="132" spans="1:14" ht="15">
      <c r="A132" s="4" t="s">
        <v>12</v>
      </c>
      <c r="B132" s="10" t="s">
        <v>16</v>
      </c>
      <c r="C132" s="39">
        <f>SUM(C128:C131)</f>
        <v>7372458</v>
      </c>
      <c r="D132" s="39">
        <f>SUM(D128:D131)</f>
        <v>4100429</v>
      </c>
      <c r="E132" s="39">
        <f>SUM(E128:E131)</f>
        <v>3830892</v>
      </c>
      <c r="F132" s="39">
        <f>D132+C132</f>
        <v>11472887</v>
      </c>
      <c r="G132" s="39">
        <f aca="true" t="shared" si="8" ref="G132:N132">SUM(G128:G131)</f>
        <v>9046992</v>
      </c>
      <c r="H132" s="39">
        <f t="shared" si="8"/>
        <v>5694141</v>
      </c>
      <c r="I132" s="39">
        <f t="shared" si="8"/>
        <v>5689737</v>
      </c>
      <c r="J132" s="39">
        <f t="shared" si="8"/>
        <v>14741133</v>
      </c>
      <c r="K132" s="39">
        <f t="shared" si="8"/>
        <v>13195987</v>
      </c>
      <c r="L132" s="39">
        <f t="shared" si="8"/>
        <v>10805230</v>
      </c>
      <c r="M132" s="39">
        <f t="shared" si="8"/>
        <v>10798697</v>
      </c>
      <c r="N132" s="39">
        <f t="shared" si="8"/>
        <v>24001217</v>
      </c>
    </row>
    <row r="133" ht="15">
      <c r="E133" s="35"/>
    </row>
    <row r="135" spans="1:10" ht="15">
      <c r="A135" s="104" t="s">
        <v>141</v>
      </c>
      <c r="B135" s="104"/>
      <c r="C135" s="104"/>
      <c r="D135" s="104"/>
      <c r="E135" s="104"/>
      <c r="F135" s="104"/>
      <c r="G135" s="104"/>
      <c r="H135" s="104"/>
      <c r="I135" s="104"/>
      <c r="J135" s="104"/>
    </row>
    <row r="137" ht="15">
      <c r="J137" s="11" t="s">
        <v>6</v>
      </c>
    </row>
    <row r="138" spans="1:10" ht="15">
      <c r="A138" s="103" t="s">
        <v>66</v>
      </c>
      <c r="B138" s="103" t="s">
        <v>22</v>
      </c>
      <c r="C138" s="103" t="s">
        <v>134</v>
      </c>
      <c r="D138" s="103"/>
      <c r="E138" s="103"/>
      <c r="F138" s="103"/>
      <c r="G138" s="103" t="s">
        <v>135</v>
      </c>
      <c r="H138" s="103"/>
      <c r="I138" s="103"/>
      <c r="J138" s="103"/>
    </row>
    <row r="139" spans="1:10" ht="63" customHeight="1">
      <c r="A139" s="103"/>
      <c r="B139" s="103"/>
      <c r="C139" s="10" t="s">
        <v>9</v>
      </c>
      <c r="D139" s="10" t="s">
        <v>10</v>
      </c>
      <c r="E139" s="10" t="s">
        <v>11</v>
      </c>
      <c r="F139" s="10" t="s">
        <v>61</v>
      </c>
      <c r="G139" s="10" t="s">
        <v>9</v>
      </c>
      <c r="H139" s="10" t="s">
        <v>10</v>
      </c>
      <c r="I139" s="10" t="s">
        <v>11</v>
      </c>
      <c r="J139" s="10" t="s">
        <v>59</v>
      </c>
    </row>
    <row r="140" spans="1:10" ht="15">
      <c r="A140" s="10">
        <v>1</v>
      </c>
      <c r="B140" s="10">
        <v>2</v>
      </c>
      <c r="C140" s="10">
        <v>3</v>
      </c>
      <c r="D140" s="10">
        <v>4</v>
      </c>
      <c r="E140" s="10">
        <v>5</v>
      </c>
      <c r="F140" s="10">
        <v>6</v>
      </c>
      <c r="G140" s="10">
        <v>7</v>
      </c>
      <c r="H140" s="10">
        <v>8</v>
      </c>
      <c r="I140" s="10">
        <v>9</v>
      </c>
      <c r="J140" s="10">
        <v>10</v>
      </c>
    </row>
    <row r="141" spans="1:10" s="33" customFormat="1" ht="30">
      <c r="A141" s="32">
        <f>A128</f>
        <v>1</v>
      </c>
      <c r="B141" s="31" t="str">
        <f>B128</f>
        <v>Утримання об'єктів (елементів) благоустрою</v>
      </c>
      <c r="C141" s="57">
        <v>12853283</v>
      </c>
      <c r="D141" s="57">
        <v>6533</v>
      </c>
      <c r="E141" s="57"/>
      <c r="F141" s="57">
        <f>C141+D141</f>
        <v>12859816</v>
      </c>
      <c r="G141" s="57">
        <v>13495947</v>
      </c>
      <c r="H141" s="57">
        <v>6533</v>
      </c>
      <c r="I141" s="57"/>
      <c r="J141" s="57">
        <f>G141+H141</f>
        <v>13502480</v>
      </c>
    </row>
    <row r="142" spans="1:10" s="33" customFormat="1" ht="30">
      <c r="A142" s="32">
        <f aca="true" t="shared" si="9" ref="A142:B144">A129</f>
        <v>2</v>
      </c>
      <c r="B142" s="31" t="str">
        <f t="shared" si="9"/>
        <v>Поточний ремонт об'єктів (елементів)  благоустрою</v>
      </c>
      <c r="C142" s="57">
        <v>452790</v>
      </c>
      <c r="D142" s="57"/>
      <c r="E142" s="57"/>
      <c r="F142" s="57">
        <f>C142+D142</f>
        <v>452790</v>
      </c>
      <c r="G142" s="57">
        <v>475430</v>
      </c>
      <c r="H142" s="57"/>
      <c r="I142" s="57"/>
      <c r="J142" s="57">
        <f>G142+H142</f>
        <v>475430</v>
      </c>
    </row>
    <row r="143" spans="1:10" ht="45">
      <c r="A143" s="32">
        <f t="shared" si="9"/>
        <v>3</v>
      </c>
      <c r="B143" s="31" t="str">
        <f t="shared" si="9"/>
        <v>Придбання та встановлення нових об'єктів (елементів), капітальний ремонт</v>
      </c>
      <c r="C143" s="57">
        <v>582948</v>
      </c>
      <c r="D143" s="57"/>
      <c r="E143" s="57"/>
      <c r="F143" s="57">
        <f>C143+D143</f>
        <v>582948</v>
      </c>
      <c r="G143" s="57">
        <v>612095</v>
      </c>
      <c r="H143" s="57"/>
      <c r="I143" s="57" t="s">
        <v>12</v>
      </c>
      <c r="J143" s="57">
        <f>G143+H143</f>
        <v>612095</v>
      </c>
    </row>
    <row r="144" spans="1:10" ht="45">
      <c r="A144" s="32">
        <f t="shared" si="9"/>
        <v>4</v>
      </c>
      <c r="B144" s="31" t="str">
        <f t="shared" si="9"/>
        <v>Інвентаризація та паспортизація, експертна оцінка, технічний огляд об’єктів благоустрою</v>
      </c>
      <c r="C144" s="57">
        <v>6353</v>
      </c>
      <c r="D144" s="57"/>
      <c r="E144" s="57"/>
      <c r="F144" s="57">
        <f>C144+D144</f>
        <v>6353</v>
      </c>
      <c r="G144" s="57">
        <v>6671</v>
      </c>
      <c r="H144" s="57"/>
      <c r="I144" s="57" t="s">
        <v>12</v>
      </c>
      <c r="J144" s="57">
        <f>G144+H144</f>
        <v>6671</v>
      </c>
    </row>
    <row r="145" spans="1:10" ht="15">
      <c r="A145" s="4" t="s">
        <v>12</v>
      </c>
      <c r="B145" s="10" t="s">
        <v>16</v>
      </c>
      <c r="C145" s="39">
        <f aca="true" t="shared" si="10" ref="C145:I145">SUM(C141:C144)</f>
        <v>13895374</v>
      </c>
      <c r="D145" s="39">
        <f t="shared" si="10"/>
        <v>6533</v>
      </c>
      <c r="E145" s="39">
        <f t="shared" si="10"/>
        <v>0</v>
      </c>
      <c r="F145" s="39">
        <f t="shared" si="10"/>
        <v>13901907</v>
      </c>
      <c r="G145" s="39">
        <f t="shared" si="10"/>
        <v>14590143</v>
      </c>
      <c r="H145" s="39">
        <f t="shared" si="10"/>
        <v>6533</v>
      </c>
      <c r="I145" s="39">
        <f t="shared" si="10"/>
        <v>0</v>
      </c>
      <c r="J145" s="39">
        <f>SUM(J141:J144)</f>
        <v>14596676</v>
      </c>
    </row>
    <row r="147" spans="1:13" ht="15">
      <c r="A147" s="99" t="s">
        <v>82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1:13" ht="15">
      <c r="A148" s="99" t="s">
        <v>142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50" ht="15">
      <c r="N150" s="11" t="s">
        <v>6</v>
      </c>
    </row>
    <row r="151" spans="1:14" ht="15" customHeight="1">
      <c r="A151" s="103" t="s">
        <v>21</v>
      </c>
      <c r="B151" s="103" t="s">
        <v>23</v>
      </c>
      <c r="C151" s="103" t="s">
        <v>24</v>
      </c>
      <c r="D151" s="107" t="s">
        <v>25</v>
      </c>
      <c r="E151" s="108"/>
      <c r="F151" s="103" t="s">
        <v>130</v>
      </c>
      <c r="G151" s="103"/>
      <c r="H151" s="103"/>
      <c r="I151" s="103" t="s">
        <v>131</v>
      </c>
      <c r="J151" s="103"/>
      <c r="K151" s="103"/>
      <c r="L151" s="103" t="s">
        <v>132</v>
      </c>
      <c r="M151" s="103"/>
      <c r="N151" s="103"/>
    </row>
    <row r="152" spans="1:14" ht="30">
      <c r="A152" s="103"/>
      <c r="B152" s="103"/>
      <c r="C152" s="103"/>
      <c r="D152" s="109"/>
      <c r="E152" s="110"/>
      <c r="F152" s="10" t="s">
        <v>9</v>
      </c>
      <c r="G152" s="10" t="s">
        <v>10</v>
      </c>
      <c r="H152" s="10" t="s">
        <v>67</v>
      </c>
      <c r="I152" s="10" t="s">
        <v>9</v>
      </c>
      <c r="J152" s="10" t="s">
        <v>10</v>
      </c>
      <c r="K152" s="10" t="s">
        <v>68</v>
      </c>
      <c r="L152" s="10" t="s">
        <v>9</v>
      </c>
      <c r="M152" s="10" t="s">
        <v>10</v>
      </c>
      <c r="N152" s="10" t="s">
        <v>60</v>
      </c>
    </row>
    <row r="153" spans="1:14" ht="15">
      <c r="A153" s="10">
        <v>1</v>
      </c>
      <c r="B153" s="10">
        <v>2</v>
      </c>
      <c r="C153" s="10">
        <v>3</v>
      </c>
      <c r="D153" s="105">
        <v>4</v>
      </c>
      <c r="E153" s="106"/>
      <c r="F153" s="10">
        <v>5</v>
      </c>
      <c r="G153" s="10">
        <v>6</v>
      </c>
      <c r="H153" s="10">
        <v>7</v>
      </c>
      <c r="I153" s="10">
        <v>8</v>
      </c>
      <c r="J153" s="10">
        <v>9</v>
      </c>
      <c r="K153" s="10">
        <v>10</v>
      </c>
      <c r="L153" s="10">
        <v>11</v>
      </c>
      <c r="M153" s="10">
        <v>12</v>
      </c>
      <c r="N153" s="10">
        <v>13</v>
      </c>
    </row>
    <row r="154" spans="1:14" ht="15">
      <c r="A154" s="10" t="s">
        <v>12</v>
      </c>
      <c r="B154" s="32" t="s">
        <v>26</v>
      </c>
      <c r="C154" s="10" t="s">
        <v>12</v>
      </c>
      <c r="D154" s="105" t="s">
        <v>12</v>
      </c>
      <c r="E154" s="106"/>
      <c r="F154" s="10" t="s">
        <v>12</v>
      </c>
      <c r="G154" s="10" t="s">
        <v>12</v>
      </c>
      <c r="H154" s="10" t="s">
        <v>12</v>
      </c>
      <c r="I154" s="10" t="s">
        <v>12</v>
      </c>
      <c r="J154" s="10" t="s">
        <v>12</v>
      </c>
      <c r="K154" s="10" t="s">
        <v>12</v>
      </c>
      <c r="L154" s="10" t="s">
        <v>12</v>
      </c>
      <c r="M154" s="10" t="s">
        <v>12</v>
      </c>
      <c r="N154" s="10" t="s">
        <v>12</v>
      </c>
    </row>
    <row r="155" spans="1:14" ht="27.75" customHeight="1">
      <c r="A155" s="10">
        <v>1</v>
      </c>
      <c r="B155" s="31" t="s">
        <v>120</v>
      </c>
      <c r="C155" s="10" t="s">
        <v>114</v>
      </c>
      <c r="D155" s="105" t="s">
        <v>118</v>
      </c>
      <c r="E155" s="106"/>
      <c r="F155" s="45">
        <v>7372458</v>
      </c>
      <c r="G155" s="45">
        <v>4100429</v>
      </c>
      <c r="H155" s="45">
        <f>G155+F155</f>
        <v>11472887</v>
      </c>
      <c r="I155" s="45">
        <v>9046992</v>
      </c>
      <c r="J155" s="45">
        <v>5694141</v>
      </c>
      <c r="K155" s="45">
        <f>J155+I155</f>
        <v>14741133</v>
      </c>
      <c r="L155" s="45">
        <v>13195987</v>
      </c>
      <c r="M155" s="51">
        <v>10805230</v>
      </c>
      <c r="N155" s="45">
        <f>L155+M155</f>
        <v>24001217</v>
      </c>
    </row>
    <row r="156" spans="1:14" ht="15">
      <c r="A156" s="10" t="s">
        <v>12</v>
      </c>
      <c r="B156" s="32" t="s">
        <v>27</v>
      </c>
      <c r="C156" s="10" t="s">
        <v>12</v>
      </c>
      <c r="D156" s="105" t="s">
        <v>12</v>
      </c>
      <c r="E156" s="106"/>
      <c r="F156" s="51" t="s">
        <v>12</v>
      </c>
      <c r="G156" s="51" t="s">
        <v>12</v>
      </c>
      <c r="H156" s="51" t="s">
        <v>12</v>
      </c>
      <c r="I156" s="51" t="s">
        <v>12</v>
      </c>
      <c r="J156" s="51" t="s">
        <v>12</v>
      </c>
      <c r="K156" s="51" t="s">
        <v>12</v>
      </c>
      <c r="L156" s="51" t="s">
        <v>12</v>
      </c>
      <c r="M156" s="51" t="s">
        <v>12</v>
      </c>
      <c r="N156" s="51" t="s">
        <v>12</v>
      </c>
    </row>
    <row r="157" spans="1:14" ht="38.25" customHeight="1">
      <c r="A157" s="10">
        <v>2</v>
      </c>
      <c r="B157" s="31" t="s">
        <v>112</v>
      </c>
      <c r="C157" s="10" t="s">
        <v>113</v>
      </c>
      <c r="D157" s="105" t="s">
        <v>118</v>
      </c>
      <c r="E157" s="106"/>
      <c r="F157" s="51">
        <v>218</v>
      </c>
      <c r="G157" s="51">
        <v>5</v>
      </c>
      <c r="H157" s="57">
        <f>G157+F157</f>
        <v>223</v>
      </c>
      <c r="I157" s="53">
        <v>245</v>
      </c>
      <c r="J157" s="53">
        <v>6</v>
      </c>
      <c r="K157" s="53">
        <f>I157+J157</f>
        <v>251</v>
      </c>
      <c r="L157" s="53">
        <v>251</v>
      </c>
      <c r="M157" s="53">
        <v>12</v>
      </c>
      <c r="N157" s="53">
        <f>L157+M157</f>
        <v>263</v>
      </c>
    </row>
    <row r="158" spans="1:14" ht="15">
      <c r="A158" s="10" t="s">
        <v>12</v>
      </c>
      <c r="B158" s="32" t="s">
        <v>28</v>
      </c>
      <c r="C158" s="10" t="s">
        <v>12</v>
      </c>
      <c r="D158" s="105" t="s">
        <v>12</v>
      </c>
      <c r="E158" s="106"/>
      <c r="F158" s="51" t="s">
        <v>12</v>
      </c>
      <c r="G158" s="51" t="s">
        <v>12</v>
      </c>
      <c r="H158" s="51" t="s">
        <v>12</v>
      </c>
      <c r="I158" s="51" t="s">
        <v>12</v>
      </c>
      <c r="J158" s="51" t="s">
        <v>12</v>
      </c>
      <c r="K158" s="51" t="s">
        <v>12</v>
      </c>
      <c r="L158" s="51" t="s">
        <v>12</v>
      </c>
      <c r="M158" s="51" t="s">
        <v>12</v>
      </c>
      <c r="N158" s="51" t="s">
        <v>12</v>
      </c>
    </row>
    <row r="159" spans="1:14" ht="30">
      <c r="A159" s="10">
        <v>3</v>
      </c>
      <c r="B159" s="31" t="s">
        <v>115</v>
      </c>
      <c r="C159" s="10" t="s">
        <v>116</v>
      </c>
      <c r="D159" s="105" t="s">
        <v>119</v>
      </c>
      <c r="E159" s="106"/>
      <c r="F159" s="52">
        <f>F155/F157</f>
        <v>33818.61467889908</v>
      </c>
      <c r="G159" s="52">
        <f aca="true" t="shared" si="11" ref="G159:N159">G155/G157</f>
        <v>820085.8</v>
      </c>
      <c r="H159" s="52">
        <f t="shared" si="11"/>
        <v>51447.923766816144</v>
      </c>
      <c r="I159" s="52">
        <f t="shared" si="11"/>
        <v>36926.497959183675</v>
      </c>
      <c r="J159" s="52">
        <f t="shared" si="11"/>
        <v>949023.5</v>
      </c>
      <c r="K159" s="52">
        <f t="shared" si="11"/>
        <v>58729.613545816734</v>
      </c>
      <c r="L159" s="52">
        <f>L155/L157</f>
        <v>52573.653386454185</v>
      </c>
      <c r="M159" s="52">
        <f>M155/M157</f>
        <v>900435.8333333334</v>
      </c>
      <c r="N159" s="52">
        <f t="shared" si="11"/>
        <v>91259.38022813688</v>
      </c>
    </row>
    <row r="160" spans="1:14" ht="15">
      <c r="A160" s="10" t="s">
        <v>12</v>
      </c>
      <c r="B160" s="32" t="s">
        <v>29</v>
      </c>
      <c r="C160" s="10" t="s">
        <v>12</v>
      </c>
      <c r="D160" s="105" t="s">
        <v>12</v>
      </c>
      <c r="E160" s="106"/>
      <c r="F160" s="51" t="s">
        <v>12</v>
      </c>
      <c r="G160" s="51" t="s">
        <v>12</v>
      </c>
      <c r="H160" s="51" t="s">
        <v>12</v>
      </c>
      <c r="I160" s="51" t="s">
        <v>12</v>
      </c>
      <c r="J160" s="51" t="s">
        <v>12</v>
      </c>
      <c r="K160" s="51" t="s">
        <v>12</v>
      </c>
      <c r="L160" s="51" t="s">
        <v>12</v>
      </c>
      <c r="M160" s="51" t="s">
        <v>12</v>
      </c>
      <c r="N160" s="51" t="s">
        <v>12</v>
      </c>
    </row>
    <row r="161" spans="1:14" ht="30">
      <c r="A161" s="10">
        <v>4</v>
      </c>
      <c r="B161" s="31" t="s">
        <v>117</v>
      </c>
      <c r="C161" s="10" t="s">
        <v>12</v>
      </c>
      <c r="D161" s="105" t="s">
        <v>119</v>
      </c>
      <c r="E161" s="106"/>
      <c r="F161" s="51">
        <v>100</v>
      </c>
      <c r="G161" s="51">
        <v>100</v>
      </c>
      <c r="H161" s="51">
        <v>100</v>
      </c>
      <c r="I161" s="51">
        <v>100</v>
      </c>
      <c r="J161" s="51">
        <v>100</v>
      </c>
      <c r="K161" s="51">
        <v>100</v>
      </c>
      <c r="L161" s="51">
        <v>100</v>
      </c>
      <c r="M161" s="51">
        <v>100</v>
      </c>
      <c r="N161" s="51">
        <v>100</v>
      </c>
    </row>
    <row r="164" spans="1:10" ht="15">
      <c r="A164" s="104" t="s">
        <v>143</v>
      </c>
      <c r="B164" s="104"/>
      <c r="C164" s="104"/>
      <c r="D164" s="104"/>
      <c r="E164" s="104"/>
      <c r="F164" s="104"/>
      <c r="G164" s="104"/>
      <c r="H164" s="104"/>
      <c r="I164" s="104"/>
      <c r="J164" s="104"/>
    </row>
    <row r="166" ht="15">
      <c r="K166" s="11" t="s">
        <v>6</v>
      </c>
    </row>
    <row r="167" spans="1:11" ht="15" customHeight="1">
      <c r="A167" s="103" t="s">
        <v>21</v>
      </c>
      <c r="B167" s="103" t="s">
        <v>23</v>
      </c>
      <c r="C167" s="103" t="s">
        <v>24</v>
      </c>
      <c r="D167" s="107" t="s">
        <v>25</v>
      </c>
      <c r="E167" s="108"/>
      <c r="F167" s="103" t="s">
        <v>134</v>
      </c>
      <c r="G167" s="103"/>
      <c r="H167" s="103"/>
      <c r="I167" s="103" t="s">
        <v>135</v>
      </c>
      <c r="J167" s="103"/>
      <c r="K167" s="103"/>
    </row>
    <row r="168" spans="1:11" ht="41.25" customHeight="1">
      <c r="A168" s="103"/>
      <c r="B168" s="103"/>
      <c r="C168" s="103"/>
      <c r="D168" s="109"/>
      <c r="E168" s="110"/>
      <c r="F168" s="10" t="s">
        <v>9</v>
      </c>
      <c r="G168" s="10" t="s">
        <v>10</v>
      </c>
      <c r="H168" s="10" t="s">
        <v>67</v>
      </c>
      <c r="I168" s="10" t="s">
        <v>9</v>
      </c>
      <c r="J168" s="10" t="s">
        <v>10</v>
      </c>
      <c r="K168" s="10" t="s">
        <v>68</v>
      </c>
    </row>
    <row r="169" spans="1:11" ht="15">
      <c r="A169" s="10">
        <v>1</v>
      </c>
      <c r="B169" s="10">
        <v>2</v>
      </c>
      <c r="C169" s="10">
        <v>3</v>
      </c>
      <c r="D169" s="105">
        <v>4</v>
      </c>
      <c r="E169" s="106"/>
      <c r="F169" s="10">
        <v>5</v>
      </c>
      <c r="G169" s="10">
        <v>6</v>
      </c>
      <c r="H169" s="10">
        <v>7</v>
      </c>
      <c r="I169" s="10">
        <v>8</v>
      </c>
      <c r="J169" s="10">
        <v>9</v>
      </c>
      <c r="K169" s="10">
        <v>10</v>
      </c>
    </row>
    <row r="170" spans="1:11" ht="15">
      <c r="A170" s="4" t="str">
        <f>A154</f>
        <v> </v>
      </c>
      <c r="B170" s="4" t="str">
        <f>B154</f>
        <v>затрат</v>
      </c>
      <c r="C170" s="4" t="str">
        <f>C154</f>
        <v> </v>
      </c>
      <c r="D170" s="105" t="str">
        <f>D154</f>
        <v> </v>
      </c>
      <c r="E170" s="106"/>
      <c r="F170" s="4" t="s">
        <v>12</v>
      </c>
      <c r="G170" s="4" t="s">
        <v>12</v>
      </c>
      <c r="H170" s="4" t="s">
        <v>12</v>
      </c>
      <c r="I170" s="4" t="s">
        <v>12</v>
      </c>
      <c r="J170" s="4" t="s">
        <v>12</v>
      </c>
      <c r="K170" s="4" t="s">
        <v>12</v>
      </c>
    </row>
    <row r="171" spans="1:11" ht="60">
      <c r="A171" s="4">
        <f aca="true" t="shared" si="12" ref="A171:C177">A155</f>
        <v>1</v>
      </c>
      <c r="B171" s="4" t="str">
        <f t="shared" si="12"/>
        <v>Утримання, ремонт, інвентаризація, паспортизація, придбання нових, встановлення об'єктів (елементів) благоустрою </v>
      </c>
      <c r="C171" s="46" t="str">
        <f t="shared" si="12"/>
        <v>грн.</v>
      </c>
      <c r="D171" s="105" t="s">
        <v>121</v>
      </c>
      <c r="E171" s="106"/>
      <c r="F171" s="57">
        <f>C145</f>
        <v>13895374</v>
      </c>
      <c r="G171" s="57">
        <v>6533</v>
      </c>
      <c r="H171" s="57">
        <f>F171+G171</f>
        <v>13901907</v>
      </c>
      <c r="I171" s="57">
        <f>G145</f>
        <v>14590143</v>
      </c>
      <c r="J171" s="57">
        <v>6533</v>
      </c>
      <c r="K171" s="57">
        <f>I171+J171</f>
        <v>14596676</v>
      </c>
    </row>
    <row r="172" spans="1:11" ht="15">
      <c r="A172" s="4" t="str">
        <f t="shared" si="12"/>
        <v> </v>
      </c>
      <c r="B172" s="4" t="str">
        <f t="shared" si="12"/>
        <v>продукту</v>
      </c>
      <c r="C172" s="46" t="str">
        <f t="shared" si="12"/>
        <v> </v>
      </c>
      <c r="D172" s="105" t="str">
        <f aca="true" t="shared" si="13" ref="D172:D177">D156</f>
        <v> </v>
      </c>
      <c r="E172" s="106"/>
      <c r="F172" s="51" t="s">
        <v>12</v>
      </c>
      <c r="G172" s="51" t="s">
        <v>12</v>
      </c>
      <c r="H172" s="51" t="s">
        <v>12</v>
      </c>
      <c r="I172" s="51" t="s">
        <v>12</v>
      </c>
      <c r="J172" s="51" t="s">
        <v>12</v>
      </c>
      <c r="K172" s="51" t="s">
        <v>12</v>
      </c>
    </row>
    <row r="173" spans="1:11" ht="30">
      <c r="A173" s="4">
        <f t="shared" si="12"/>
        <v>2</v>
      </c>
      <c r="B173" s="4" t="str">
        <f t="shared" si="12"/>
        <v>Кількість об'єктів (елементів благоустрою)</v>
      </c>
      <c r="C173" s="46" t="str">
        <f t="shared" si="12"/>
        <v>шт.</v>
      </c>
      <c r="D173" s="105" t="str">
        <f t="shared" si="13"/>
        <v>звіт</v>
      </c>
      <c r="E173" s="106"/>
      <c r="F173" s="54">
        <v>262</v>
      </c>
      <c r="G173" s="54">
        <v>1</v>
      </c>
      <c r="H173" s="57">
        <f>F173+G173</f>
        <v>263</v>
      </c>
      <c r="I173" s="54">
        <f>F173</f>
        <v>262</v>
      </c>
      <c r="J173" s="54">
        <v>1</v>
      </c>
      <c r="K173" s="54">
        <f>I173+J173</f>
        <v>263</v>
      </c>
    </row>
    <row r="174" spans="1:11" ht="15">
      <c r="A174" s="4" t="str">
        <f t="shared" si="12"/>
        <v> </v>
      </c>
      <c r="B174" s="4" t="str">
        <f t="shared" si="12"/>
        <v>ефективності</v>
      </c>
      <c r="C174" s="46" t="str">
        <f t="shared" si="12"/>
        <v> </v>
      </c>
      <c r="D174" s="105" t="str">
        <f t="shared" si="13"/>
        <v> </v>
      </c>
      <c r="E174" s="106"/>
      <c r="F174" s="51" t="s">
        <v>12</v>
      </c>
      <c r="G174" s="51" t="s">
        <v>12</v>
      </c>
      <c r="H174" s="51" t="s">
        <v>12</v>
      </c>
      <c r="I174" s="51" t="s">
        <v>12</v>
      </c>
      <c r="J174" s="51" t="s">
        <v>12</v>
      </c>
      <c r="K174" s="51" t="s">
        <v>12</v>
      </c>
    </row>
    <row r="175" spans="1:11" ht="30">
      <c r="A175" s="4">
        <f t="shared" si="12"/>
        <v>3</v>
      </c>
      <c r="B175" s="4" t="str">
        <f t="shared" si="12"/>
        <v> Витрати на один об'єкт (елемент) благоустрою</v>
      </c>
      <c r="C175" s="46" t="str">
        <f t="shared" si="12"/>
        <v>грн./шт.</v>
      </c>
      <c r="D175" s="105" t="str">
        <f t="shared" si="13"/>
        <v>розрахунково</v>
      </c>
      <c r="E175" s="106"/>
      <c r="F175" s="61">
        <f aca="true" t="shared" si="14" ref="F175:K175">F171/F173</f>
        <v>53035.7786259542</v>
      </c>
      <c r="G175" s="61">
        <f t="shared" si="14"/>
        <v>6533</v>
      </c>
      <c r="H175" s="61">
        <f t="shared" si="14"/>
        <v>52858.961977186314</v>
      </c>
      <c r="I175" s="61">
        <f t="shared" si="14"/>
        <v>55687.568702290075</v>
      </c>
      <c r="J175" s="61">
        <f t="shared" si="14"/>
        <v>6533</v>
      </c>
      <c r="K175" s="61">
        <f t="shared" si="14"/>
        <v>55500.66920152091</v>
      </c>
    </row>
    <row r="176" spans="1:11" ht="15">
      <c r="A176" s="4" t="str">
        <f t="shared" si="12"/>
        <v> </v>
      </c>
      <c r="B176" s="4" t="str">
        <f t="shared" si="12"/>
        <v>якості</v>
      </c>
      <c r="C176" s="4" t="str">
        <f t="shared" si="12"/>
        <v> </v>
      </c>
      <c r="D176" s="105" t="str">
        <f t="shared" si="13"/>
        <v> </v>
      </c>
      <c r="E176" s="106"/>
      <c r="F176" s="51" t="s">
        <v>12</v>
      </c>
      <c r="G176" s="51" t="s">
        <v>12</v>
      </c>
      <c r="H176" s="51" t="s">
        <v>12</v>
      </c>
      <c r="I176" s="51" t="s">
        <v>12</v>
      </c>
      <c r="J176" s="51" t="s">
        <v>12</v>
      </c>
      <c r="K176" s="51" t="s">
        <v>12</v>
      </c>
    </row>
    <row r="177" spans="1:11" ht="15">
      <c r="A177" s="4">
        <f t="shared" si="12"/>
        <v>4</v>
      </c>
      <c r="B177" s="4" t="str">
        <f t="shared" si="12"/>
        <v>Відсоток виконання заходів програми</v>
      </c>
      <c r="C177" s="4" t="str">
        <f t="shared" si="12"/>
        <v> </v>
      </c>
      <c r="D177" s="105" t="str">
        <f t="shared" si="13"/>
        <v>розрахунково</v>
      </c>
      <c r="E177" s="106"/>
      <c r="F177" s="51">
        <v>100</v>
      </c>
      <c r="G177" s="51">
        <v>100</v>
      </c>
      <c r="H177" s="51">
        <v>100</v>
      </c>
      <c r="I177" s="51">
        <v>100</v>
      </c>
      <c r="J177" s="51">
        <v>100</v>
      </c>
      <c r="K177" s="51">
        <v>100</v>
      </c>
    </row>
    <row r="179" spans="1:11" ht="15">
      <c r="A179" s="104" t="s">
        <v>30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ht="15">
      <c r="A180" s="11" t="s">
        <v>6</v>
      </c>
    </row>
    <row r="182" spans="1:11" ht="15">
      <c r="A182" s="103" t="s">
        <v>8</v>
      </c>
      <c r="B182" s="103" t="s">
        <v>130</v>
      </c>
      <c r="C182" s="103"/>
      <c r="D182" s="103" t="s">
        <v>131</v>
      </c>
      <c r="E182" s="103"/>
      <c r="F182" s="103" t="s">
        <v>132</v>
      </c>
      <c r="G182" s="103"/>
      <c r="H182" s="103" t="s">
        <v>134</v>
      </c>
      <c r="I182" s="103"/>
      <c r="J182" s="103" t="s">
        <v>135</v>
      </c>
      <c r="K182" s="103"/>
    </row>
    <row r="183" spans="1:11" ht="30">
      <c r="A183" s="103"/>
      <c r="B183" s="10" t="s">
        <v>9</v>
      </c>
      <c r="C183" s="10" t="s">
        <v>10</v>
      </c>
      <c r="D183" s="10" t="s">
        <v>9</v>
      </c>
      <c r="E183" s="10" t="s">
        <v>10</v>
      </c>
      <c r="F183" s="10" t="s">
        <v>9</v>
      </c>
      <c r="G183" s="10" t="s">
        <v>10</v>
      </c>
      <c r="H183" s="10" t="s">
        <v>9</v>
      </c>
      <c r="I183" s="10" t="s">
        <v>10</v>
      </c>
      <c r="J183" s="10" t="s">
        <v>9</v>
      </c>
      <c r="K183" s="10" t="s">
        <v>10</v>
      </c>
    </row>
    <row r="184" spans="1:11" ht="15">
      <c r="A184" s="10">
        <v>1</v>
      </c>
      <c r="B184" s="10">
        <v>2</v>
      </c>
      <c r="C184" s="10">
        <v>3</v>
      </c>
      <c r="D184" s="10">
        <v>4</v>
      </c>
      <c r="E184" s="10">
        <v>5</v>
      </c>
      <c r="F184" s="10">
        <v>6</v>
      </c>
      <c r="G184" s="10">
        <v>7</v>
      </c>
      <c r="H184" s="10">
        <v>8</v>
      </c>
      <c r="I184" s="10">
        <v>9</v>
      </c>
      <c r="J184" s="10">
        <v>10</v>
      </c>
      <c r="K184" s="10">
        <v>11</v>
      </c>
    </row>
    <row r="185" spans="1:11" ht="15">
      <c r="A185" s="10"/>
      <c r="B185" s="10" t="s">
        <v>12</v>
      </c>
      <c r="C185" s="10" t="s">
        <v>12</v>
      </c>
      <c r="D185" s="10" t="s">
        <v>12</v>
      </c>
      <c r="E185" s="10" t="s">
        <v>12</v>
      </c>
      <c r="F185" s="10" t="s">
        <v>12</v>
      </c>
      <c r="G185" s="10" t="s">
        <v>12</v>
      </c>
      <c r="H185" s="10" t="s">
        <v>12</v>
      </c>
      <c r="I185" s="10" t="s">
        <v>12</v>
      </c>
      <c r="J185" s="10" t="s">
        <v>12</v>
      </c>
      <c r="K185" s="10" t="s">
        <v>12</v>
      </c>
    </row>
    <row r="186" spans="1:11" ht="15">
      <c r="A186" s="10" t="s">
        <v>12</v>
      </c>
      <c r="B186" s="10" t="s">
        <v>12</v>
      </c>
      <c r="C186" s="10" t="s">
        <v>12</v>
      </c>
      <c r="D186" s="10" t="s">
        <v>12</v>
      </c>
      <c r="E186" s="10" t="s">
        <v>12</v>
      </c>
      <c r="F186" s="10" t="s">
        <v>12</v>
      </c>
      <c r="G186" s="10" t="s">
        <v>12</v>
      </c>
      <c r="H186" s="10" t="s">
        <v>12</v>
      </c>
      <c r="I186" s="10" t="s">
        <v>12</v>
      </c>
      <c r="J186" s="10" t="s">
        <v>12</v>
      </c>
      <c r="K186" s="10" t="s">
        <v>12</v>
      </c>
    </row>
    <row r="187" spans="1:11" ht="15">
      <c r="A187" s="10" t="s">
        <v>16</v>
      </c>
      <c r="B187" s="10" t="s">
        <v>12</v>
      </c>
      <c r="C187" s="10" t="s">
        <v>12</v>
      </c>
      <c r="D187" s="10" t="s">
        <v>12</v>
      </c>
      <c r="E187" s="10" t="s">
        <v>12</v>
      </c>
      <c r="F187" s="10" t="s">
        <v>12</v>
      </c>
      <c r="G187" s="10" t="s">
        <v>12</v>
      </c>
      <c r="H187" s="10" t="s">
        <v>12</v>
      </c>
      <c r="I187" s="10" t="s">
        <v>12</v>
      </c>
      <c r="J187" s="10" t="s">
        <v>12</v>
      </c>
      <c r="K187" s="10" t="s">
        <v>12</v>
      </c>
    </row>
    <row r="188" spans="1:11" ht="96">
      <c r="A188" s="5" t="s">
        <v>31</v>
      </c>
      <c r="B188" s="10" t="s">
        <v>14</v>
      </c>
      <c r="C188" s="10" t="s">
        <v>12</v>
      </c>
      <c r="D188" s="10" t="s">
        <v>14</v>
      </c>
      <c r="E188" s="10" t="s">
        <v>12</v>
      </c>
      <c r="F188" s="10" t="s">
        <v>12</v>
      </c>
      <c r="G188" s="10" t="s">
        <v>12</v>
      </c>
      <c r="H188" s="10" t="s">
        <v>12</v>
      </c>
      <c r="I188" s="10" t="s">
        <v>12</v>
      </c>
      <c r="J188" s="10" t="s">
        <v>14</v>
      </c>
      <c r="K188" s="10" t="s">
        <v>12</v>
      </c>
    </row>
    <row r="191" spans="1:16" ht="15">
      <c r="A191" s="104" t="s">
        <v>32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3" spans="1:16" ht="15">
      <c r="A193" s="103" t="s">
        <v>66</v>
      </c>
      <c r="B193" s="103" t="s">
        <v>33</v>
      </c>
      <c r="C193" s="103" t="s">
        <v>130</v>
      </c>
      <c r="D193" s="103"/>
      <c r="E193" s="103"/>
      <c r="F193" s="103"/>
      <c r="G193" s="103" t="s">
        <v>161</v>
      </c>
      <c r="H193" s="103"/>
      <c r="I193" s="103"/>
      <c r="J193" s="103"/>
      <c r="K193" s="103" t="s">
        <v>152</v>
      </c>
      <c r="L193" s="103"/>
      <c r="M193" s="103" t="s">
        <v>162</v>
      </c>
      <c r="N193" s="103"/>
      <c r="O193" s="103" t="s">
        <v>163</v>
      </c>
      <c r="P193" s="103"/>
    </row>
    <row r="194" spans="1:16" ht="30.75" customHeight="1">
      <c r="A194" s="103"/>
      <c r="B194" s="103"/>
      <c r="C194" s="103" t="s">
        <v>9</v>
      </c>
      <c r="D194" s="103"/>
      <c r="E194" s="103" t="s">
        <v>10</v>
      </c>
      <c r="F194" s="103"/>
      <c r="G194" s="103" t="s">
        <v>9</v>
      </c>
      <c r="H194" s="103"/>
      <c r="I194" s="103" t="s">
        <v>10</v>
      </c>
      <c r="J194" s="103"/>
      <c r="K194" s="103" t="s">
        <v>9</v>
      </c>
      <c r="L194" s="103" t="s">
        <v>10</v>
      </c>
      <c r="M194" s="103" t="s">
        <v>9</v>
      </c>
      <c r="N194" s="103" t="s">
        <v>10</v>
      </c>
      <c r="O194" s="103" t="s">
        <v>9</v>
      </c>
      <c r="P194" s="103" t="s">
        <v>10</v>
      </c>
    </row>
    <row r="195" spans="1:16" ht="30">
      <c r="A195" s="103"/>
      <c r="B195" s="103"/>
      <c r="C195" s="10" t="s">
        <v>69</v>
      </c>
      <c r="D195" s="10" t="s">
        <v>70</v>
      </c>
      <c r="E195" s="10" t="s">
        <v>69</v>
      </c>
      <c r="F195" s="10" t="s">
        <v>70</v>
      </c>
      <c r="G195" s="10" t="s">
        <v>69</v>
      </c>
      <c r="H195" s="10" t="s">
        <v>70</v>
      </c>
      <c r="I195" s="10" t="s">
        <v>69</v>
      </c>
      <c r="J195" s="10" t="s">
        <v>70</v>
      </c>
      <c r="K195" s="103"/>
      <c r="L195" s="103"/>
      <c r="M195" s="103"/>
      <c r="N195" s="103"/>
      <c r="O195" s="103"/>
      <c r="P195" s="103"/>
    </row>
    <row r="196" spans="1:16" ht="15">
      <c r="A196" s="10">
        <v>1</v>
      </c>
      <c r="B196" s="10">
        <v>2</v>
      </c>
      <c r="C196" s="10">
        <v>3</v>
      </c>
      <c r="D196" s="10">
        <v>4</v>
      </c>
      <c r="E196" s="10">
        <v>5</v>
      </c>
      <c r="F196" s="10">
        <v>6</v>
      </c>
      <c r="G196" s="10">
        <v>7</v>
      </c>
      <c r="H196" s="10">
        <v>8</v>
      </c>
      <c r="I196" s="10">
        <v>9</v>
      </c>
      <c r="J196" s="10">
        <v>10</v>
      </c>
      <c r="K196" s="10">
        <v>11</v>
      </c>
      <c r="L196" s="10">
        <v>12</v>
      </c>
      <c r="M196" s="10">
        <v>13</v>
      </c>
      <c r="N196" s="10">
        <v>14</v>
      </c>
      <c r="O196" s="10">
        <v>15</v>
      </c>
      <c r="P196" s="10">
        <v>16</v>
      </c>
    </row>
    <row r="197" spans="1:16" ht="15">
      <c r="A197" s="10" t="s">
        <v>12</v>
      </c>
      <c r="B197" s="4" t="s">
        <v>12</v>
      </c>
      <c r="C197" s="4" t="s">
        <v>12</v>
      </c>
      <c r="D197" s="4" t="s">
        <v>12</v>
      </c>
      <c r="E197" s="4" t="s">
        <v>12</v>
      </c>
      <c r="F197" s="4" t="s">
        <v>12</v>
      </c>
      <c r="G197" s="4" t="s">
        <v>12</v>
      </c>
      <c r="H197" s="4" t="s">
        <v>12</v>
      </c>
      <c r="I197" s="4" t="s">
        <v>12</v>
      </c>
      <c r="J197" s="4" t="s">
        <v>12</v>
      </c>
      <c r="K197" s="4" t="s">
        <v>12</v>
      </c>
      <c r="L197" s="4" t="s">
        <v>12</v>
      </c>
      <c r="M197" s="4" t="s">
        <v>12</v>
      </c>
      <c r="N197" s="4" t="s">
        <v>12</v>
      </c>
      <c r="O197" s="4" t="s">
        <v>12</v>
      </c>
      <c r="P197" s="4" t="s">
        <v>12</v>
      </c>
    </row>
    <row r="198" spans="1:16" ht="15">
      <c r="A198" s="10" t="s">
        <v>12</v>
      </c>
      <c r="B198" s="10" t="s">
        <v>16</v>
      </c>
      <c r="C198" s="10" t="s">
        <v>12</v>
      </c>
      <c r="D198" s="10" t="s">
        <v>12</v>
      </c>
      <c r="E198" s="10" t="s">
        <v>12</v>
      </c>
      <c r="F198" s="10" t="s">
        <v>12</v>
      </c>
      <c r="G198" s="10" t="s">
        <v>12</v>
      </c>
      <c r="H198" s="10" t="s">
        <v>12</v>
      </c>
      <c r="I198" s="10" t="s">
        <v>12</v>
      </c>
      <c r="J198" s="10" t="s">
        <v>12</v>
      </c>
      <c r="K198" s="10" t="s">
        <v>12</v>
      </c>
      <c r="L198" s="10" t="s">
        <v>12</v>
      </c>
      <c r="M198" s="10" t="s">
        <v>12</v>
      </c>
      <c r="N198" s="10" t="s">
        <v>12</v>
      </c>
      <c r="O198" s="10" t="s">
        <v>12</v>
      </c>
      <c r="P198" s="10" t="s">
        <v>12</v>
      </c>
    </row>
    <row r="199" spans="1:16" ht="45">
      <c r="A199" s="10" t="s">
        <v>12</v>
      </c>
      <c r="B199" s="10" t="s">
        <v>34</v>
      </c>
      <c r="C199" s="10" t="s">
        <v>14</v>
      </c>
      <c r="D199" s="10" t="s">
        <v>14</v>
      </c>
      <c r="E199" s="10" t="s">
        <v>12</v>
      </c>
      <c r="F199" s="10" t="s">
        <v>12</v>
      </c>
      <c r="G199" s="10" t="s">
        <v>14</v>
      </c>
      <c r="H199" s="10" t="s">
        <v>14</v>
      </c>
      <c r="I199" s="10" t="s">
        <v>12</v>
      </c>
      <c r="J199" s="10" t="s">
        <v>12</v>
      </c>
      <c r="K199" s="10" t="s">
        <v>14</v>
      </c>
      <c r="L199" s="10" t="s">
        <v>12</v>
      </c>
      <c r="M199" s="10" t="s">
        <v>14</v>
      </c>
      <c r="N199" s="10" t="s">
        <v>12</v>
      </c>
      <c r="O199" s="10" t="s">
        <v>14</v>
      </c>
      <c r="P199" s="10" t="s">
        <v>12</v>
      </c>
    </row>
    <row r="202" spans="1:12" ht="15">
      <c r="A202" s="99" t="s">
        <v>83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1:12" ht="15">
      <c r="A203" s="99" t="s">
        <v>144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 ht="15"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ht="1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ht="15">
      <c r="L206" s="41" t="s">
        <v>6</v>
      </c>
    </row>
    <row r="207" spans="1:12" ht="21.75" customHeight="1">
      <c r="A207" s="103" t="s">
        <v>21</v>
      </c>
      <c r="B207" s="103" t="s">
        <v>35</v>
      </c>
      <c r="C207" s="103" t="s">
        <v>36</v>
      </c>
      <c r="D207" s="103" t="s">
        <v>130</v>
      </c>
      <c r="E207" s="103"/>
      <c r="F207" s="103"/>
      <c r="G207" s="103" t="s">
        <v>131</v>
      </c>
      <c r="H207" s="103"/>
      <c r="I207" s="103"/>
      <c r="J207" s="103" t="s">
        <v>132</v>
      </c>
      <c r="K207" s="103"/>
      <c r="L207" s="103"/>
    </row>
    <row r="208" spans="1:12" ht="30">
      <c r="A208" s="103"/>
      <c r="B208" s="103"/>
      <c r="C208" s="103"/>
      <c r="D208" s="10" t="s">
        <v>9</v>
      </c>
      <c r="E208" s="10" t="s">
        <v>10</v>
      </c>
      <c r="F208" s="10" t="s">
        <v>71</v>
      </c>
      <c r="G208" s="10" t="s">
        <v>9</v>
      </c>
      <c r="H208" s="10" t="s">
        <v>10</v>
      </c>
      <c r="I208" s="10" t="s">
        <v>59</v>
      </c>
      <c r="J208" s="10" t="s">
        <v>9</v>
      </c>
      <c r="K208" s="10" t="s">
        <v>10</v>
      </c>
      <c r="L208" s="10" t="s">
        <v>72</v>
      </c>
    </row>
    <row r="209" spans="1:12" ht="15">
      <c r="A209" s="10">
        <v>1</v>
      </c>
      <c r="B209" s="10">
        <v>2</v>
      </c>
      <c r="C209" s="10">
        <v>3</v>
      </c>
      <c r="D209" s="10">
        <v>4</v>
      </c>
      <c r="E209" s="10">
        <v>5</v>
      </c>
      <c r="F209" s="10">
        <v>6</v>
      </c>
      <c r="G209" s="10">
        <v>7</v>
      </c>
      <c r="H209" s="10">
        <v>8</v>
      </c>
      <c r="I209" s="10">
        <v>9</v>
      </c>
      <c r="J209" s="10">
        <v>10</v>
      </c>
      <c r="K209" s="10">
        <v>11</v>
      </c>
      <c r="L209" s="10">
        <v>12</v>
      </c>
    </row>
    <row r="210" spans="1:12" s="37" customFormat="1" ht="75">
      <c r="A210" s="36">
        <v>1</v>
      </c>
      <c r="B210" s="4" t="s">
        <v>122</v>
      </c>
      <c r="C210" s="4" t="s">
        <v>123</v>
      </c>
      <c r="D210" s="62">
        <v>7372458</v>
      </c>
      <c r="E210" s="63">
        <v>4100429</v>
      </c>
      <c r="F210" s="62">
        <f>D210+E210</f>
        <v>11472887</v>
      </c>
      <c r="G210" s="62">
        <v>9046992</v>
      </c>
      <c r="H210" s="62">
        <v>5694141</v>
      </c>
      <c r="I210" s="62">
        <f>G210+H210</f>
        <v>14741133</v>
      </c>
      <c r="J210" s="64">
        <f>K81</f>
        <v>13195987</v>
      </c>
      <c r="K210" s="64">
        <f>L81</f>
        <v>10805230</v>
      </c>
      <c r="L210" s="64">
        <f>K210+J210</f>
        <v>24001217</v>
      </c>
    </row>
    <row r="211" spans="1:12" ht="15">
      <c r="A211" s="10" t="s">
        <v>12</v>
      </c>
      <c r="B211" s="10" t="s">
        <v>16</v>
      </c>
      <c r="C211" s="4" t="s">
        <v>12</v>
      </c>
      <c r="D211" s="4">
        <f>D210</f>
        <v>7372458</v>
      </c>
      <c r="E211" s="4">
        <f aca="true" t="shared" si="15" ref="E211:L211">E210</f>
        <v>4100429</v>
      </c>
      <c r="F211" s="4">
        <f t="shared" si="15"/>
        <v>11472887</v>
      </c>
      <c r="G211" s="4">
        <f t="shared" si="15"/>
        <v>9046992</v>
      </c>
      <c r="H211" s="4">
        <f t="shared" si="15"/>
        <v>5694141</v>
      </c>
      <c r="I211" s="4">
        <f t="shared" si="15"/>
        <v>14741133</v>
      </c>
      <c r="J211" s="4">
        <f t="shared" si="15"/>
        <v>13195987</v>
      </c>
      <c r="K211" s="4">
        <f t="shared" si="15"/>
        <v>10805230</v>
      </c>
      <c r="L211" s="4">
        <f t="shared" si="15"/>
        <v>24001217</v>
      </c>
    </row>
    <row r="213" spans="1:9" ht="15">
      <c r="A213" s="104" t="s">
        <v>145</v>
      </c>
      <c r="B213" s="104"/>
      <c r="C213" s="104"/>
      <c r="D213" s="104"/>
      <c r="E213" s="104"/>
      <c r="F213" s="104"/>
      <c r="G213" s="104"/>
      <c r="H213" s="104"/>
      <c r="I213" s="104"/>
    </row>
    <row r="215" ht="15">
      <c r="I215" s="11" t="s">
        <v>6</v>
      </c>
    </row>
    <row r="216" spans="1:9" ht="21.75" customHeight="1">
      <c r="A216" s="103" t="s">
        <v>66</v>
      </c>
      <c r="B216" s="103" t="s">
        <v>35</v>
      </c>
      <c r="C216" s="103" t="s">
        <v>36</v>
      </c>
      <c r="D216" s="103" t="s">
        <v>134</v>
      </c>
      <c r="E216" s="103"/>
      <c r="F216" s="103"/>
      <c r="G216" s="103" t="s">
        <v>135</v>
      </c>
      <c r="H216" s="103"/>
      <c r="I216" s="103"/>
    </row>
    <row r="217" spans="1:9" ht="33" customHeight="1">
      <c r="A217" s="103"/>
      <c r="B217" s="103"/>
      <c r="C217" s="103"/>
      <c r="D217" s="10" t="s">
        <v>9</v>
      </c>
      <c r="E217" s="10" t="s">
        <v>10</v>
      </c>
      <c r="F217" s="10" t="s">
        <v>71</v>
      </c>
      <c r="G217" s="10" t="s">
        <v>9</v>
      </c>
      <c r="H217" s="10" t="s">
        <v>10</v>
      </c>
      <c r="I217" s="10" t="s">
        <v>59</v>
      </c>
    </row>
    <row r="218" spans="1:9" ht="15">
      <c r="A218" s="10">
        <v>1</v>
      </c>
      <c r="B218" s="10">
        <v>2</v>
      </c>
      <c r="C218" s="10">
        <v>3</v>
      </c>
      <c r="D218" s="10">
        <v>4</v>
      </c>
      <c r="E218" s="10">
        <v>5</v>
      </c>
      <c r="F218" s="10">
        <v>6</v>
      </c>
      <c r="G218" s="10">
        <v>7</v>
      </c>
      <c r="H218" s="10">
        <v>8</v>
      </c>
      <c r="I218" s="10">
        <v>9</v>
      </c>
    </row>
    <row r="219" spans="1:9" ht="84.75" customHeight="1">
      <c r="A219" s="10">
        <v>1</v>
      </c>
      <c r="B219" s="4" t="str">
        <f>$B$210</f>
        <v>Програми з благоустрою території Саксаганського району на 2020 – 2022 роки</v>
      </c>
      <c r="C219" s="4" t="str">
        <f>C210</f>
        <v> Рішенням Саксаганської районноїу місті ради від 24.12.2019  № 364</v>
      </c>
      <c r="D219" s="57">
        <f>C145</f>
        <v>13895374</v>
      </c>
      <c r="E219" s="57">
        <f>D145</f>
        <v>6533</v>
      </c>
      <c r="F219" s="57">
        <f>E219+D219</f>
        <v>13901907</v>
      </c>
      <c r="G219" s="60">
        <f>G145</f>
        <v>14590143</v>
      </c>
      <c r="H219" s="60">
        <f>H145</f>
        <v>6533</v>
      </c>
      <c r="I219" s="60">
        <f>G219+H219</f>
        <v>14596676</v>
      </c>
    </row>
    <row r="220" spans="1:9" ht="15">
      <c r="A220" s="10" t="s">
        <v>12</v>
      </c>
      <c r="B220" s="10" t="s">
        <v>16</v>
      </c>
      <c r="C220" s="4" t="s">
        <v>12</v>
      </c>
      <c r="D220" s="60">
        <f aca="true" t="shared" si="16" ref="D220:I220">D219</f>
        <v>13895374</v>
      </c>
      <c r="E220" s="60">
        <f t="shared" si="16"/>
        <v>6533</v>
      </c>
      <c r="F220" s="60">
        <f t="shared" si="16"/>
        <v>13901907</v>
      </c>
      <c r="G220" s="60">
        <f t="shared" si="16"/>
        <v>14590143</v>
      </c>
      <c r="H220" s="60">
        <f t="shared" si="16"/>
        <v>6533</v>
      </c>
      <c r="I220" s="60">
        <f t="shared" si="16"/>
        <v>14596676</v>
      </c>
    </row>
    <row r="223" spans="1:13" ht="15">
      <c r="A223" s="104" t="s">
        <v>146</v>
      </c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5" ht="15">
      <c r="N225" s="11" t="s">
        <v>6</v>
      </c>
    </row>
    <row r="226" spans="1:14" ht="40.5" customHeight="1">
      <c r="A226" s="105" t="s">
        <v>74</v>
      </c>
      <c r="B226" s="106"/>
      <c r="C226" s="112" t="s">
        <v>73</v>
      </c>
      <c r="D226" s="103" t="s">
        <v>37</v>
      </c>
      <c r="E226" s="103" t="s">
        <v>130</v>
      </c>
      <c r="F226" s="103"/>
      <c r="G226" s="103" t="s">
        <v>131</v>
      </c>
      <c r="H226" s="103"/>
      <c r="I226" s="103" t="s">
        <v>132</v>
      </c>
      <c r="J226" s="103"/>
      <c r="K226" s="103" t="s">
        <v>134</v>
      </c>
      <c r="L226" s="103"/>
      <c r="M226" s="103" t="s">
        <v>135</v>
      </c>
      <c r="N226" s="103"/>
    </row>
    <row r="227" spans="1:14" ht="124.5" customHeight="1">
      <c r="A227" s="105"/>
      <c r="B227" s="106"/>
      <c r="C227" s="113"/>
      <c r="D227" s="103"/>
      <c r="E227" s="10" t="s">
        <v>39</v>
      </c>
      <c r="F227" s="10" t="s">
        <v>38</v>
      </c>
      <c r="G227" s="10" t="s">
        <v>39</v>
      </c>
      <c r="H227" s="10" t="s">
        <v>38</v>
      </c>
      <c r="I227" s="10" t="s">
        <v>39</v>
      </c>
      <c r="J227" s="10" t="s">
        <v>38</v>
      </c>
      <c r="K227" s="10" t="s">
        <v>39</v>
      </c>
      <c r="L227" s="10" t="s">
        <v>38</v>
      </c>
      <c r="M227" s="10" t="s">
        <v>39</v>
      </c>
      <c r="N227" s="10" t="s">
        <v>38</v>
      </c>
    </row>
    <row r="228" spans="1:14" ht="15">
      <c r="A228" s="105">
        <v>1</v>
      </c>
      <c r="B228" s="106"/>
      <c r="C228" s="10">
        <v>2</v>
      </c>
      <c r="D228" s="10">
        <v>3</v>
      </c>
      <c r="E228" s="10">
        <v>4</v>
      </c>
      <c r="F228" s="10">
        <v>5</v>
      </c>
      <c r="G228" s="10">
        <v>6</v>
      </c>
      <c r="H228" s="10">
        <v>7</v>
      </c>
      <c r="I228" s="10">
        <v>8</v>
      </c>
      <c r="J228" s="10">
        <v>9</v>
      </c>
      <c r="K228" s="10">
        <v>10</v>
      </c>
      <c r="L228" s="10">
        <v>11</v>
      </c>
      <c r="M228" s="10">
        <v>12</v>
      </c>
      <c r="N228" s="10">
        <v>13</v>
      </c>
    </row>
    <row r="229" spans="1:14" s="83" customFormat="1" ht="63" customHeight="1">
      <c r="A229" s="105" t="s">
        <v>188</v>
      </c>
      <c r="B229" s="106"/>
      <c r="C229" s="82">
        <v>2020</v>
      </c>
      <c r="D229" s="82">
        <v>1388600</v>
      </c>
      <c r="E229" s="82">
        <v>1223805</v>
      </c>
      <c r="F229" s="82">
        <v>100</v>
      </c>
      <c r="G229" s="82"/>
      <c r="H229" s="82"/>
      <c r="I229" s="82"/>
      <c r="J229" s="82"/>
      <c r="K229" s="82"/>
      <c r="L229" s="82"/>
      <c r="M229" s="82"/>
      <c r="N229" s="82"/>
    </row>
    <row r="230" spans="1:14" s="83" customFormat="1" ht="42" customHeight="1">
      <c r="A230" s="105" t="s">
        <v>189</v>
      </c>
      <c r="B230" s="106"/>
      <c r="C230" s="82">
        <v>2020</v>
      </c>
      <c r="D230" s="82">
        <v>1390500</v>
      </c>
      <c r="E230" s="82">
        <v>1139346</v>
      </c>
      <c r="F230" s="82">
        <v>100</v>
      </c>
      <c r="G230" s="82"/>
      <c r="H230" s="82"/>
      <c r="I230" s="82"/>
      <c r="J230" s="82"/>
      <c r="K230" s="82"/>
      <c r="L230" s="82"/>
      <c r="M230" s="82"/>
      <c r="N230" s="82"/>
    </row>
    <row r="231" spans="1:14" s="83" customFormat="1" ht="43.5" customHeight="1">
      <c r="A231" s="105" t="s">
        <v>190</v>
      </c>
      <c r="B231" s="106"/>
      <c r="C231" s="82">
        <v>2020</v>
      </c>
      <c r="D231" s="82">
        <v>494800</v>
      </c>
      <c r="E231" s="82">
        <v>434376</v>
      </c>
      <c r="F231" s="82">
        <v>100</v>
      </c>
      <c r="G231" s="82"/>
      <c r="H231" s="82"/>
      <c r="I231" s="82"/>
      <c r="J231" s="82"/>
      <c r="K231" s="82"/>
      <c r="L231" s="82"/>
      <c r="M231" s="82"/>
      <c r="N231" s="82"/>
    </row>
    <row r="232" spans="1:14" s="83" customFormat="1" ht="54.75" customHeight="1">
      <c r="A232" s="105" t="s">
        <v>191</v>
      </c>
      <c r="B232" s="106"/>
      <c r="C232" s="82">
        <v>2020</v>
      </c>
      <c r="D232" s="82">
        <v>500000</v>
      </c>
      <c r="E232" s="82">
        <v>374787</v>
      </c>
      <c r="F232" s="82">
        <v>100</v>
      </c>
      <c r="G232" s="82"/>
      <c r="H232" s="82"/>
      <c r="I232" s="82"/>
      <c r="J232" s="82"/>
      <c r="K232" s="82"/>
      <c r="L232" s="82"/>
      <c r="M232" s="82"/>
      <c r="N232" s="82"/>
    </row>
    <row r="233" spans="1:14" s="80" customFormat="1" ht="58.5" customHeight="1">
      <c r="A233" s="105" t="s">
        <v>192</v>
      </c>
      <c r="B233" s="106"/>
      <c r="C233" s="79">
        <v>2020</v>
      </c>
      <c r="D233" s="79">
        <v>500000</v>
      </c>
      <c r="E233" s="79">
        <v>465619</v>
      </c>
      <c r="F233" s="79">
        <v>100</v>
      </c>
      <c r="G233" s="79"/>
      <c r="H233" s="79"/>
      <c r="I233" s="79"/>
      <c r="J233" s="79"/>
      <c r="K233" s="79"/>
      <c r="L233" s="79"/>
      <c r="M233" s="79"/>
      <c r="N233" s="79"/>
    </row>
    <row r="234" spans="1:14" ht="63.75" customHeight="1">
      <c r="A234" s="105" t="s">
        <v>170</v>
      </c>
      <c r="B234" s="106"/>
      <c r="C234" s="10">
        <v>2021</v>
      </c>
      <c r="D234" s="39">
        <v>1342569</v>
      </c>
      <c r="E234" s="10" t="s">
        <v>12</v>
      </c>
      <c r="F234" s="10"/>
      <c r="G234" s="57">
        <v>1337869.8</v>
      </c>
      <c r="H234" s="71">
        <v>100</v>
      </c>
      <c r="I234" s="10" t="s">
        <v>12</v>
      </c>
      <c r="J234" s="10" t="s">
        <v>12</v>
      </c>
      <c r="K234" s="10"/>
      <c r="L234" s="46"/>
      <c r="M234" s="46"/>
      <c r="N234" s="46"/>
    </row>
    <row r="235" spans="1:14" ht="47.25" customHeight="1">
      <c r="A235" s="105" t="s">
        <v>171</v>
      </c>
      <c r="B235" s="106"/>
      <c r="C235" s="10">
        <v>2021</v>
      </c>
      <c r="D235" s="39">
        <v>1097933</v>
      </c>
      <c r="E235" s="10" t="s">
        <v>12</v>
      </c>
      <c r="F235" s="10" t="s">
        <v>12</v>
      </c>
      <c r="G235" s="57">
        <v>1030000.33</v>
      </c>
      <c r="H235" s="10">
        <v>100</v>
      </c>
      <c r="I235" s="10" t="s">
        <v>12</v>
      </c>
      <c r="J235" s="10" t="s">
        <v>12</v>
      </c>
      <c r="K235" s="46"/>
      <c r="L235" s="46"/>
      <c r="M235" s="46"/>
      <c r="N235" s="46"/>
    </row>
    <row r="236" spans="1:14" s="48" customFormat="1" ht="47.25" customHeight="1">
      <c r="A236" s="105" t="s">
        <v>172</v>
      </c>
      <c r="B236" s="106"/>
      <c r="C236" s="46">
        <v>2021</v>
      </c>
      <c r="D236" s="39">
        <v>411277</v>
      </c>
      <c r="E236" s="46"/>
      <c r="F236" s="46"/>
      <c r="G236" s="57">
        <v>408000</v>
      </c>
      <c r="H236" s="46">
        <v>100</v>
      </c>
      <c r="I236" s="46"/>
      <c r="J236" s="46"/>
      <c r="K236" s="46"/>
      <c r="L236" s="46"/>
      <c r="M236" s="46"/>
      <c r="N236" s="46"/>
    </row>
    <row r="237" spans="1:14" s="48" customFormat="1" ht="47.25" customHeight="1">
      <c r="A237" s="105" t="s">
        <v>173</v>
      </c>
      <c r="B237" s="106"/>
      <c r="C237" s="46">
        <v>2021</v>
      </c>
      <c r="D237" s="39">
        <v>1216817</v>
      </c>
      <c r="E237" s="46"/>
      <c r="F237" s="46"/>
      <c r="G237" s="57">
        <v>1185552</v>
      </c>
      <c r="H237" s="46">
        <v>100</v>
      </c>
      <c r="I237" s="46"/>
      <c r="J237" s="46"/>
      <c r="K237" s="46"/>
      <c r="L237" s="46"/>
      <c r="M237" s="46"/>
      <c r="N237" s="46"/>
    </row>
    <row r="238" spans="1:14" s="48" customFormat="1" ht="47.25" customHeight="1">
      <c r="A238" s="105" t="s">
        <v>174</v>
      </c>
      <c r="B238" s="106"/>
      <c r="C238" s="46">
        <v>2021</v>
      </c>
      <c r="D238" s="39">
        <v>439407</v>
      </c>
      <c r="E238" s="46"/>
      <c r="F238" s="46"/>
      <c r="G238" s="57">
        <v>423339.58</v>
      </c>
      <c r="H238" s="46">
        <v>100</v>
      </c>
      <c r="I238" s="46"/>
      <c r="J238" s="46"/>
      <c r="K238" s="46"/>
      <c r="L238" s="46"/>
      <c r="M238" s="46"/>
      <c r="N238" s="46"/>
    </row>
    <row r="239" spans="1:14" s="48" customFormat="1" ht="63.75" customHeight="1">
      <c r="A239" s="107" t="s">
        <v>175</v>
      </c>
      <c r="B239" s="108"/>
      <c r="C239" s="47">
        <v>2021</v>
      </c>
      <c r="D239" s="68">
        <v>451655</v>
      </c>
      <c r="E239" s="47"/>
      <c r="F239" s="47"/>
      <c r="G239" s="69">
        <v>444900.2</v>
      </c>
      <c r="H239" s="47">
        <v>100</v>
      </c>
      <c r="I239" s="47"/>
      <c r="J239" s="47"/>
      <c r="K239" s="47"/>
      <c r="L239" s="47"/>
      <c r="M239" s="47"/>
      <c r="N239" s="47"/>
    </row>
    <row r="240" spans="1:16" s="48" customFormat="1" ht="55.5" customHeight="1">
      <c r="A240" s="105" t="s">
        <v>194</v>
      </c>
      <c r="B240" s="106"/>
      <c r="C240" s="46">
        <v>2022</v>
      </c>
      <c r="D240" s="39">
        <v>1399000</v>
      </c>
      <c r="E240" s="46"/>
      <c r="F240" s="46"/>
      <c r="G240" s="57"/>
      <c r="H240" s="46"/>
      <c r="I240" s="46">
        <v>1371020</v>
      </c>
      <c r="J240" s="46">
        <v>100</v>
      </c>
      <c r="K240" s="46"/>
      <c r="L240" s="46"/>
      <c r="M240" s="46"/>
      <c r="N240" s="46"/>
      <c r="O240" s="70"/>
      <c r="P240" s="70"/>
    </row>
    <row r="241" spans="1:16" s="73" customFormat="1" ht="50.25" customHeight="1">
      <c r="A241" s="105" t="s">
        <v>176</v>
      </c>
      <c r="B241" s="106"/>
      <c r="C241" s="72">
        <v>2022</v>
      </c>
      <c r="D241" s="39">
        <v>499800</v>
      </c>
      <c r="E241" s="72"/>
      <c r="F241" s="72"/>
      <c r="G241" s="57"/>
      <c r="H241" s="72"/>
      <c r="I241" s="72">
        <v>489800</v>
      </c>
      <c r="J241" s="72">
        <v>100</v>
      </c>
      <c r="K241" s="72"/>
      <c r="L241" s="72"/>
      <c r="M241" s="72"/>
      <c r="N241" s="72"/>
      <c r="O241" s="70"/>
      <c r="P241" s="70"/>
    </row>
    <row r="242" spans="1:16" s="48" customFormat="1" ht="63.75" customHeight="1">
      <c r="A242" s="105" t="s">
        <v>193</v>
      </c>
      <c r="B242" s="106"/>
      <c r="C242" s="46">
        <v>2022</v>
      </c>
      <c r="D242" s="39">
        <v>475014</v>
      </c>
      <c r="E242" s="46"/>
      <c r="F242" s="46"/>
      <c r="G242" s="57"/>
      <c r="H242" s="46"/>
      <c r="I242" s="46">
        <v>465513</v>
      </c>
      <c r="J242" s="46">
        <v>100</v>
      </c>
      <c r="K242" s="46"/>
      <c r="L242" s="46"/>
      <c r="M242" s="46"/>
      <c r="N242" s="46"/>
      <c r="O242" s="70"/>
      <c r="P242" s="70"/>
    </row>
    <row r="244" spans="1:10" ht="75.75" customHeight="1">
      <c r="A244" s="99" t="s">
        <v>147</v>
      </c>
      <c r="B244" s="99"/>
      <c r="C244" s="99"/>
      <c r="D244" s="99"/>
      <c r="E244" s="99"/>
      <c r="F244" s="99"/>
      <c r="G244" s="99"/>
      <c r="H244" s="99"/>
      <c r="I244" s="99"/>
      <c r="J244" s="99"/>
    </row>
    <row r="245" spans="1:10" ht="15">
      <c r="A245" s="99" t="s">
        <v>148</v>
      </c>
      <c r="B245" s="99"/>
      <c r="C245" s="99"/>
      <c r="D245" s="99"/>
      <c r="E245" s="99"/>
      <c r="F245" s="99"/>
      <c r="G245" s="99"/>
      <c r="H245" s="99"/>
      <c r="I245" s="99"/>
      <c r="J245" s="99"/>
    </row>
    <row r="246" spans="1:10" ht="15">
      <c r="A246" s="99" t="s">
        <v>149</v>
      </c>
      <c r="B246" s="99"/>
      <c r="C246" s="99"/>
      <c r="D246" s="99"/>
      <c r="E246" s="99"/>
      <c r="F246" s="99"/>
      <c r="G246" s="99"/>
      <c r="H246" s="99"/>
      <c r="I246" s="99"/>
      <c r="J246" s="99"/>
    </row>
    <row r="249" ht="15">
      <c r="J249" s="11" t="s">
        <v>6</v>
      </c>
    </row>
    <row r="250" spans="1:10" ht="72.75" customHeight="1">
      <c r="A250" s="103" t="s">
        <v>40</v>
      </c>
      <c r="B250" s="103" t="s">
        <v>8</v>
      </c>
      <c r="C250" s="103" t="s">
        <v>41</v>
      </c>
      <c r="D250" s="103" t="s">
        <v>75</v>
      </c>
      <c r="E250" s="103" t="s">
        <v>42</v>
      </c>
      <c r="F250" s="103" t="s">
        <v>43</v>
      </c>
      <c r="G250" s="103" t="s">
        <v>76</v>
      </c>
      <c r="H250" s="103" t="s">
        <v>44</v>
      </c>
      <c r="I250" s="103"/>
      <c r="J250" s="103" t="s">
        <v>77</v>
      </c>
    </row>
    <row r="251" spans="1:10" ht="30">
      <c r="A251" s="103"/>
      <c r="B251" s="103"/>
      <c r="C251" s="103"/>
      <c r="D251" s="103"/>
      <c r="E251" s="103"/>
      <c r="F251" s="103"/>
      <c r="G251" s="103"/>
      <c r="H251" s="10" t="s">
        <v>45</v>
      </c>
      <c r="I251" s="10" t="s">
        <v>46</v>
      </c>
      <c r="J251" s="103"/>
    </row>
    <row r="252" spans="1:10" ht="15">
      <c r="A252" s="10">
        <v>1</v>
      </c>
      <c r="B252" s="10">
        <v>2</v>
      </c>
      <c r="C252" s="10">
        <v>3</v>
      </c>
      <c r="D252" s="10">
        <v>4</v>
      </c>
      <c r="E252" s="10">
        <v>5</v>
      </c>
      <c r="F252" s="10">
        <v>6</v>
      </c>
      <c r="G252" s="10">
        <v>7</v>
      </c>
      <c r="H252" s="10">
        <v>8</v>
      </c>
      <c r="I252" s="10">
        <v>9</v>
      </c>
      <c r="J252" s="10">
        <v>10</v>
      </c>
    </row>
    <row r="253" spans="1:10" s="48" customFormat="1" ht="30">
      <c r="A253" s="46">
        <v>2210</v>
      </c>
      <c r="B253" s="46" t="s">
        <v>177</v>
      </c>
      <c r="C253" s="39">
        <v>259240</v>
      </c>
      <c r="D253" s="39">
        <v>259240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39">
        <f>D253+F253</f>
        <v>259240</v>
      </c>
    </row>
    <row r="254" spans="1:10" s="48" customFormat="1" ht="15">
      <c r="A254" s="46">
        <v>2240</v>
      </c>
      <c r="B254" s="46" t="s">
        <v>178</v>
      </c>
      <c r="C254" s="39">
        <v>7104863</v>
      </c>
      <c r="D254" s="39">
        <v>6933347</v>
      </c>
      <c r="E254" s="46">
        <v>0</v>
      </c>
      <c r="F254" s="71">
        <v>170913.02</v>
      </c>
      <c r="G254" s="71">
        <f>F254-E254</f>
        <v>170913.02</v>
      </c>
      <c r="H254" s="46">
        <v>0</v>
      </c>
      <c r="I254" s="46">
        <v>0</v>
      </c>
      <c r="J254" s="39">
        <f>D254+F254</f>
        <v>7104260.02</v>
      </c>
    </row>
    <row r="255" spans="1:10" s="48" customFormat="1" ht="30">
      <c r="A255" s="46">
        <v>2272</v>
      </c>
      <c r="B255" s="46" t="s">
        <v>179</v>
      </c>
      <c r="C255" s="39">
        <v>34000</v>
      </c>
      <c r="D255" s="39">
        <v>30521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39">
        <f aca="true" t="shared" si="17" ref="J255:J260">D255+F255</f>
        <v>30521</v>
      </c>
    </row>
    <row r="256" spans="1:10" s="48" customFormat="1" ht="15">
      <c r="A256" s="46">
        <v>2273</v>
      </c>
      <c r="B256" s="46" t="s">
        <v>180</v>
      </c>
      <c r="C256" s="39">
        <v>20000</v>
      </c>
      <c r="D256" s="39">
        <v>16497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39">
        <f t="shared" si="17"/>
        <v>16497</v>
      </c>
    </row>
    <row r="257" spans="1:10" s="48" customFormat="1" ht="15">
      <c r="A257" s="46">
        <v>2274</v>
      </c>
      <c r="B257" s="46" t="s">
        <v>181</v>
      </c>
      <c r="C257" s="39">
        <v>144550</v>
      </c>
      <c r="D257" s="39">
        <v>132853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39">
        <f t="shared" si="17"/>
        <v>132853</v>
      </c>
    </row>
    <row r="258" spans="1:10" s="48" customFormat="1" ht="15">
      <c r="A258" s="46">
        <v>2800</v>
      </c>
      <c r="B258" s="46" t="s">
        <v>184</v>
      </c>
      <c r="C258" s="39">
        <v>1229</v>
      </c>
      <c r="D258" s="39">
        <v>1229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39">
        <f t="shared" si="17"/>
        <v>1229</v>
      </c>
    </row>
    <row r="259" spans="1:10" s="48" customFormat="1" ht="30">
      <c r="A259" s="46">
        <v>3110</v>
      </c>
      <c r="B259" s="46" t="s">
        <v>182</v>
      </c>
      <c r="C259" s="39">
        <v>324039</v>
      </c>
      <c r="D259" s="39">
        <v>324039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39">
        <f t="shared" si="17"/>
        <v>324039</v>
      </c>
    </row>
    <row r="260" spans="1:10" s="48" customFormat="1" ht="15">
      <c r="A260" s="46">
        <v>3132</v>
      </c>
      <c r="B260" s="46" t="s">
        <v>183</v>
      </c>
      <c r="C260" s="39">
        <v>3775161</v>
      </c>
      <c r="D260" s="39">
        <v>3775161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39">
        <f t="shared" si="17"/>
        <v>3775161</v>
      </c>
    </row>
    <row r="261" spans="1:10" ht="15">
      <c r="A261" s="10" t="s">
        <v>12</v>
      </c>
      <c r="B261" s="10" t="s">
        <v>12</v>
      </c>
      <c r="C261" s="39"/>
      <c r="D261" s="39"/>
      <c r="E261" s="10" t="s">
        <v>12</v>
      </c>
      <c r="F261" s="10" t="s">
        <v>12</v>
      </c>
      <c r="G261" s="10" t="s">
        <v>12</v>
      </c>
      <c r="H261" s="10" t="s">
        <v>12</v>
      </c>
      <c r="I261" s="10" t="s">
        <v>12</v>
      </c>
      <c r="J261" s="10" t="s">
        <v>12</v>
      </c>
    </row>
    <row r="262" spans="1:10" ht="15">
      <c r="A262" s="10" t="s">
        <v>12</v>
      </c>
      <c r="B262" s="10" t="s">
        <v>16</v>
      </c>
      <c r="C262" s="39">
        <f>SUM(C253:C260)</f>
        <v>11663082</v>
      </c>
      <c r="D262" s="39">
        <f>SUM(D253:D260)</f>
        <v>11472887</v>
      </c>
      <c r="E262" s="39">
        <f aca="true" t="shared" si="18" ref="E262:J262">SUM(E253:E260)</f>
        <v>0</v>
      </c>
      <c r="F262" s="39">
        <f t="shared" si="18"/>
        <v>170913.02</v>
      </c>
      <c r="G262" s="39">
        <f t="shared" si="18"/>
        <v>170913.02</v>
      </c>
      <c r="H262" s="39">
        <f t="shared" si="18"/>
        <v>0</v>
      </c>
      <c r="I262" s="39">
        <f t="shared" si="18"/>
        <v>0</v>
      </c>
      <c r="J262" s="39">
        <f t="shared" si="18"/>
        <v>11643800.02</v>
      </c>
    </row>
    <row r="265" spans="1:12" ht="15" customHeight="1">
      <c r="A265" s="104" t="s">
        <v>150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8" ht="15">
      <c r="L268" s="11" t="s">
        <v>6</v>
      </c>
    </row>
    <row r="269" spans="1:12" ht="15">
      <c r="A269" s="103" t="s">
        <v>40</v>
      </c>
      <c r="B269" s="103" t="s">
        <v>8</v>
      </c>
      <c r="C269" s="105" t="s">
        <v>151</v>
      </c>
      <c r="D269" s="115"/>
      <c r="E269" s="115"/>
      <c r="F269" s="115"/>
      <c r="G269" s="106"/>
      <c r="H269" s="103" t="s">
        <v>152</v>
      </c>
      <c r="I269" s="103"/>
      <c r="J269" s="103"/>
      <c r="K269" s="103"/>
      <c r="L269" s="103"/>
    </row>
    <row r="270" spans="1:12" ht="137.25" customHeight="1">
      <c r="A270" s="103"/>
      <c r="B270" s="103"/>
      <c r="C270" s="103" t="s">
        <v>47</v>
      </c>
      <c r="D270" s="103" t="s">
        <v>48</v>
      </c>
      <c r="E270" s="103" t="s">
        <v>49</v>
      </c>
      <c r="F270" s="103"/>
      <c r="G270" s="103" t="s">
        <v>78</v>
      </c>
      <c r="H270" s="103" t="s">
        <v>50</v>
      </c>
      <c r="I270" s="103" t="s">
        <v>79</v>
      </c>
      <c r="J270" s="103" t="s">
        <v>49</v>
      </c>
      <c r="K270" s="103"/>
      <c r="L270" s="103" t="s">
        <v>80</v>
      </c>
    </row>
    <row r="271" spans="1:12" ht="30">
      <c r="A271" s="103"/>
      <c r="B271" s="103"/>
      <c r="C271" s="103"/>
      <c r="D271" s="103"/>
      <c r="E271" s="10" t="s">
        <v>45</v>
      </c>
      <c r="F271" s="10" t="s">
        <v>46</v>
      </c>
      <c r="G271" s="103"/>
      <c r="H271" s="103"/>
      <c r="I271" s="103"/>
      <c r="J271" s="10" t="s">
        <v>45</v>
      </c>
      <c r="K271" s="10" t="s">
        <v>46</v>
      </c>
      <c r="L271" s="103"/>
    </row>
    <row r="272" spans="1:12" ht="15">
      <c r="A272" s="10">
        <v>1</v>
      </c>
      <c r="B272" s="10">
        <v>2</v>
      </c>
      <c r="C272" s="10">
        <v>3</v>
      </c>
      <c r="D272" s="10">
        <v>4</v>
      </c>
      <c r="E272" s="10">
        <v>5</v>
      </c>
      <c r="F272" s="10">
        <v>6</v>
      </c>
      <c r="G272" s="10">
        <v>7</v>
      </c>
      <c r="H272" s="10">
        <v>8</v>
      </c>
      <c r="I272" s="10">
        <v>9</v>
      </c>
      <c r="J272" s="10">
        <v>10</v>
      </c>
      <c r="K272" s="10">
        <v>11</v>
      </c>
      <c r="L272" s="10">
        <v>12</v>
      </c>
    </row>
    <row r="273" spans="1:12" s="48" customFormat="1" ht="30">
      <c r="A273" s="46">
        <v>2210</v>
      </c>
      <c r="B273" s="46" t="s">
        <v>177</v>
      </c>
      <c r="C273" s="46">
        <v>2500</v>
      </c>
      <c r="D273" s="46">
        <v>0</v>
      </c>
      <c r="E273" s="46">
        <v>0</v>
      </c>
      <c r="F273" s="46">
        <v>0</v>
      </c>
      <c r="G273" s="71">
        <f>C273-E273</f>
        <v>2500</v>
      </c>
      <c r="H273" s="58">
        <v>259243</v>
      </c>
      <c r="I273" s="46"/>
      <c r="J273" s="46"/>
      <c r="K273" s="46"/>
      <c r="L273" s="39">
        <f>H273-J273</f>
        <v>259243</v>
      </c>
    </row>
    <row r="274" spans="1:12" s="48" customFormat="1" ht="15">
      <c r="A274" s="46">
        <v>2240</v>
      </c>
      <c r="B274" s="46" t="s">
        <v>178</v>
      </c>
      <c r="C274" s="46">
        <v>8698421</v>
      </c>
      <c r="D274" s="71">
        <v>170913</v>
      </c>
      <c r="E274" s="71">
        <v>170913</v>
      </c>
      <c r="F274" s="46">
        <v>0</v>
      </c>
      <c r="G274" s="71">
        <f>C274-E274</f>
        <v>8527508</v>
      </c>
      <c r="H274" s="58">
        <v>12365763</v>
      </c>
      <c r="I274" s="46"/>
      <c r="J274" s="46"/>
      <c r="K274" s="46"/>
      <c r="L274" s="39">
        <f aca="true" t="shared" si="19" ref="L274:L281">H274-J274</f>
        <v>12365763</v>
      </c>
    </row>
    <row r="275" spans="1:12" s="48" customFormat="1" ht="30">
      <c r="A275" s="46">
        <v>2272</v>
      </c>
      <c r="B275" s="46" t="s">
        <v>179</v>
      </c>
      <c r="C275" s="46">
        <v>50000</v>
      </c>
      <c r="D275" s="46">
        <v>0</v>
      </c>
      <c r="E275" s="46">
        <v>0</v>
      </c>
      <c r="F275" s="46">
        <v>0</v>
      </c>
      <c r="G275" s="71">
        <f aca="true" t="shared" si="20" ref="G275:G281">C275-E275</f>
        <v>50000</v>
      </c>
      <c r="H275" s="58">
        <v>62812</v>
      </c>
      <c r="I275" s="46"/>
      <c r="J275" s="46"/>
      <c r="K275" s="46"/>
      <c r="L275" s="39">
        <f t="shared" si="19"/>
        <v>62812</v>
      </c>
    </row>
    <row r="276" spans="1:12" s="48" customFormat="1" ht="15">
      <c r="A276" s="46">
        <v>2273</v>
      </c>
      <c r="B276" s="46" t="s">
        <v>180</v>
      </c>
      <c r="C276" s="46">
        <v>50000</v>
      </c>
      <c r="D276" s="46">
        <v>0</v>
      </c>
      <c r="E276" s="46">
        <v>0</v>
      </c>
      <c r="F276" s="46">
        <v>0</v>
      </c>
      <c r="G276" s="71">
        <f t="shared" si="20"/>
        <v>50000</v>
      </c>
      <c r="H276" s="58">
        <v>68820</v>
      </c>
      <c r="I276" s="46"/>
      <c r="J276" s="46"/>
      <c r="K276" s="46"/>
      <c r="L276" s="39">
        <f t="shared" si="19"/>
        <v>68820</v>
      </c>
    </row>
    <row r="277" spans="1:12" s="48" customFormat="1" ht="15">
      <c r="A277" s="46">
        <v>2274</v>
      </c>
      <c r="B277" s="46" t="s">
        <v>181</v>
      </c>
      <c r="C277" s="46">
        <v>249275</v>
      </c>
      <c r="D277" s="46">
        <v>0</v>
      </c>
      <c r="E277" s="46">
        <v>0</v>
      </c>
      <c r="F277" s="46">
        <v>0</v>
      </c>
      <c r="G277" s="71">
        <f t="shared" si="20"/>
        <v>249275</v>
      </c>
      <c r="H277" s="58">
        <v>444652</v>
      </c>
      <c r="I277" s="46"/>
      <c r="J277" s="46"/>
      <c r="K277" s="46"/>
      <c r="L277" s="39">
        <f t="shared" si="19"/>
        <v>444652</v>
      </c>
    </row>
    <row r="278" spans="1:12" s="48" customFormat="1" ht="15">
      <c r="A278" s="46">
        <v>2800</v>
      </c>
      <c r="B278" s="46" t="s">
        <v>184</v>
      </c>
      <c r="C278" s="57">
        <v>1200</v>
      </c>
      <c r="D278" s="46">
        <v>0</v>
      </c>
      <c r="E278" s="46">
        <v>0</v>
      </c>
      <c r="F278" s="46">
        <v>0</v>
      </c>
      <c r="G278" s="71">
        <f t="shared" si="20"/>
        <v>1200</v>
      </c>
      <c r="H278" s="46">
        <v>1230</v>
      </c>
      <c r="I278" s="46"/>
      <c r="J278" s="46"/>
      <c r="K278" s="46"/>
      <c r="L278" s="39">
        <f t="shared" si="19"/>
        <v>1230</v>
      </c>
    </row>
    <row r="279" spans="1:12" s="48" customFormat="1" ht="30">
      <c r="A279" s="46">
        <v>3110</v>
      </c>
      <c r="B279" s="46" t="s">
        <v>182</v>
      </c>
      <c r="C279" s="57">
        <v>225375</v>
      </c>
      <c r="D279" s="46">
        <v>0</v>
      </c>
      <c r="E279" s="46">
        <v>0</v>
      </c>
      <c r="F279" s="46">
        <v>0</v>
      </c>
      <c r="G279" s="71">
        <f t="shared" si="20"/>
        <v>225375</v>
      </c>
      <c r="H279" s="56">
        <v>8473764</v>
      </c>
      <c r="I279" s="46"/>
      <c r="J279" s="46"/>
      <c r="K279" s="46"/>
      <c r="L279" s="39">
        <f t="shared" si="19"/>
        <v>8473764</v>
      </c>
    </row>
    <row r="280" spans="1:12" s="80" customFormat="1" ht="30">
      <c r="A280" s="79">
        <v>3122</v>
      </c>
      <c r="B280" s="79" t="s">
        <v>166</v>
      </c>
      <c r="C280" s="57">
        <v>376239</v>
      </c>
      <c r="D280" s="79"/>
      <c r="E280" s="79"/>
      <c r="F280" s="79"/>
      <c r="G280" s="71">
        <f t="shared" si="20"/>
        <v>376239</v>
      </c>
      <c r="H280" s="56"/>
      <c r="I280" s="79"/>
      <c r="J280" s="79"/>
      <c r="K280" s="79"/>
      <c r="L280" s="39"/>
    </row>
    <row r="281" spans="1:12" s="48" customFormat="1" ht="15">
      <c r="A281" s="46">
        <v>3132</v>
      </c>
      <c r="B281" s="46" t="s">
        <v>183</v>
      </c>
      <c r="C281" s="57">
        <v>5088123</v>
      </c>
      <c r="D281" s="46">
        <v>0</v>
      </c>
      <c r="E281" s="46">
        <v>0</v>
      </c>
      <c r="F281" s="46">
        <v>0</v>
      </c>
      <c r="G281" s="71">
        <f t="shared" si="20"/>
        <v>5088123</v>
      </c>
      <c r="H281" s="57">
        <v>2324933</v>
      </c>
      <c r="I281" s="46"/>
      <c r="J281" s="46"/>
      <c r="K281" s="46"/>
      <c r="L281" s="39">
        <f t="shared" si="19"/>
        <v>2324933</v>
      </c>
    </row>
    <row r="282" spans="1:12" ht="15">
      <c r="A282" s="10" t="s">
        <v>12</v>
      </c>
      <c r="B282" s="10" t="s">
        <v>12</v>
      </c>
      <c r="C282" s="10" t="s">
        <v>12</v>
      </c>
      <c r="D282" s="10"/>
      <c r="E282" s="10" t="s">
        <v>12</v>
      </c>
      <c r="F282" s="10" t="s">
        <v>12</v>
      </c>
      <c r="G282" s="10" t="s">
        <v>12</v>
      </c>
      <c r="H282" s="57"/>
      <c r="I282" s="10" t="s">
        <v>12</v>
      </c>
      <c r="J282" s="10" t="s">
        <v>12</v>
      </c>
      <c r="K282" s="10" t="s">
        <v>12</v>
      </c>
      <c r="L282" s="39"/>
    </row>
    <row r="283" spans="1:12" ht="15">
      <c r="A283" s="10" t="s">
        <v>12</v>
      </c>
      <c r="B283" s="10" t="s">
        <v>16</v>
      </c>
      <c r="C283" s="10">
        <f>SUM(C273:C282)</f>
        <v>14741133</v>
      </c>
      <c r="D283" s="46">
        <f aca="true" t="shared" si="21" ref="D283:L283">SUM(D273:D282)</f>
        <v>170913</v>
      </c>
      <c r="E283" s="46">
        <f t="shared" si="21"/>
        <v>170913</v>
      </c>
      <c r="F283" s="46">
        <f t="shared" si="21"/>
        <v>0</v>
      </c>
      <c r="G283" s="46">
        <f t="shared" si="21"/>
        <v>14570220</v>
      </c>
      <c r="H283" s="46">
        <f t="shared" si="21"/>
        <v>24001217</v>
      </c>
      <c r="I283" s="46">
        <f t="shared" si="21"/>
        <v>0</v>
      </c>
      <c r="J283" s="46">
        <f t="shared" si="21"/>
        <v>0</v>
      </c>
      <c r="K283" s="46">
        <f t="shared" si="21"/>
        <v>0</v>
      </c>
      <c r="L283" s="46">
        <f t="shared" si="21"/>
        <v>24001217</v>
      </c>
    </row>
    <row r="286" spans="1:9" ht="15" customHeight="1">
      <c r="A286" s="104" t="s">
        <v>153</v>
      </c>
      <c r="B286" s="104"/>
      <c r="C286" s="104"/>
      <c r="D286" s="104"/>
      <c r="E286" s="104"/>
      <c r="F286" s="104"/>
      <c r="G286" s="104"/>
      <c r="H286" s="104"/>
      <c r="I286" s="104"/>
    </row>
    <row r="289" ht="15">
      <c r="I289" s="11" t="s">
        <v>6</v>
      </c>
    </row>
    <row r="290" spans="1:9" ht="120">
      <c r="A290" s="10" t="s">
        <v>40</v>
      </c>
      <c r="B290" s="10" t="s">
        <v>8</v>
      </c>
      <c r="C290" s="10" t="s">
        <v>41</v>
      </c>
      <c r="D290" s="10" t="s">
        <v>51</v>
      </c>
      <c r="E290" s="10" t="s">
        <v>156</v>
      </c>
      <c r="F290" s="10" t="s">
        <v>157</v>
      </c>
      <c r="G290" s="10" t="s">
        <v>158</v>
      </c>
      <c r="H290" s="10" t="s">
        <v>52</v>
      </c>
      <c r="I290" s="10" t="s">
        <v>53</v>
      </c>
    </row>
    <row r="291" spans="1:9" ht="15">
      <c r="A291" s="10">
        <v>1</v>
      </c>
      <c r="B291" s="10">
        <v>2</v>
      </c>
      <c r="C291" s="10">
        <v>3</v>
      </c>
      <c r="D291" s="10">
        <v>4</v>
      </c>
      <c r="E291" s="10">
        <v>5</v>
      </c>
      <c r="F291" s="10">
        <v>6</v>
      </c>
      <c r="G291" s="10">
        <v>7</v>
      </c>
      <c r="H291" s="10">
        <v>8</v>
      </c>
      <c r="I291" s="10">
        <v>9</v>
      </c>
    </row>
    <row r="292" spans="1:9" s="48" customFormat="1" ht="30">
      <c r="A292" s="46">
        <v>2210</v>
      </c>
      <c r="B292" s="46" t="s">
        <v>177</v>
      </c>
      <c r="C292" s="39">
        <v>259240</v>
      </c>
      <c r="D292" s="39">
        <v>259240</v>
      </c>
      <c r="E292" s="46">
        <v>0</v>
      </c>
      <c r="F292" s="46">
        <v>0</v>
      </c>
      <c r="G292" s="46">
        <v>0</v>
      </c>
      <c r="H292" s="46"/>
      <c r="I292" s="46"/>
    </row>
    <row r="293" spans="1:9" s="48" customFormat="1" ht="15">
      <c r="A293" s="46">
        <v>2240</v>
      </c>
      <c r="B293" s="46" t="s">
        <v>178</v>
      </c>
      <c r="C293" s="39">
        <v>7104863</v>
      </c>
      <c r="D293" s="39">
        <v>6933347</v>
      </c>
      <c r="E293" s="46">
        <v>0</v>
      </c>
      <c r="F293" s="46">
        <v>0</v>
      </c>
      <c r="G293" s="46">
        <v>0</v>
      </c>
      <c r="H293" s="46"/>
      <c r="I293" s="46"/>
    </row>
    <row r="294" spans="1:9" s="48" customFormat="1" ht="30">
      <c r="A294" s="46">
        <v>2272</v>
      </c>
      <c r="B294" s="46" t="s">
        <v>179</v>
      </c>
      <c r="C294" s="39">
        <v>34000</v>
      </c>
      <c r="D294" s="39">
        <v>30521</v>
      </c>
      <c r="E294" s="46">
        <v>0</v>
      </c>
      <c r="F294" s="46">
        <v>0</v>
      </c>
      <c r="G294" s="46">
        <v>0</v>
      </c>
      <c r="H294" s="46"/>
      <c r="I294" s="46"/>
    </row>
    <row r="295" spans="1:9" s="48" customFormat="1" ht="15">
      <c r="A295" s="46">
        <v>2273</v>
      </c>
      <c r="B295" s="46" t="s">
        <v>180</v>
      </c>
      <c r="C295" s="39">
        <v>20000</v>
      </c>
      <c r="D295" s="39">
        <v>16497</v>
      </c>
      <c r="E295" s="46">
        <v>0</v>
      </c>
      <c r="F295" s="46">
        <v>0</v>
      </c>
      <c r="G295" s="46">
        <v>0</v>
      </c>
      <c r="H295" s="46"/>
      <c r="I295" s="46"/>
    </row>
    <row r="296" spans="1:9" s="48" customFormat="1" ht="15">
      <c r="A296" s="46">
        <v>2274</v>
      </c>
      <c r="B296" s="46" t="s">
        <v>181</v>
      </c>
      <c r="C296" s="39">
        <v>144550</v>
      </c>
      <c r="D296" s="39">
        <v>132853</v>
      </c>
      <c r="E296" s="46">
        <v>0</v>
      </c>
      <c r="F296" s="46">
        <v>0</v>
      </c>
      <c r="G296" s="46">
        <v>0</v>
      </c>
      <c r="H296" s="46"/>
      <c r="I296" s="46"/>
    </row>
    <row r="297" spans="1:9" s="48" customFormat="1" ht="15">
      <c r="A297" s="46">
        <v>2800</v>
      </c>
      <c r="B297" s="46" t="s">
        <v>184</v>
      </c>
      <c r="C297" s="39">
        <v>1229</v>
      </c>
      <c r="D297" s="39">
        <v>1229</v>
      </c>
      <c r="E297" s="46">
        <v>0</v>
      </c>
      <c r="F297" s="46">
        <v>0</v>
      </c>
      <c r="G297" s="46">
        <v>0</v>
      </c>
      <c r="H297" s="46"/>
      <c r="I297" s="46"/>
    </row>
    <row r="298" spans="1:9" ht="30">
      <c r="A298" s="46">
        <v>3110</v>
      </c>
      <c r="B298" s="46" t="s">
        <v>182</v>
      </c>
      <c r="C298" s="39">
        <v>324039</v>
      </c>
      <c r="D298" s="39">
        <v>324039</v>
      </c>
      <c r="E298" s="46">
        <v>0</v>
      </c>
      <c r="F298" s="46">
        <v>0</v>
      </c>
      <c r="G298" s="46">
        <v>0</v>
      </c>
      <c r="H298" s="10" t="s">
        <v>12</v>
      </c>
      <c r="I298" s="10" t="s">
        <v>12</v>
      </c>
    </row>
    <row r="299" spans="1:9" ht="15">
      <c r="A299" s="46">
        <v>3132</v>
      </c>
      <c r="B299" s="46" t="s">
        <v>183</v>
      </c>
      <c r="C299" s="39">
        <v>3775161</v>
      </c>
      <c r="D299" s="39">
        <v>3775161</v>
      </c>
      <c r="E299" s="46">
        <v>0</v>
      </c>
      <c r="F299" s="46">
        <v>0</v>
      </c>
      <c r="G299" s="46">
        <v>0</v>
      </c>
      <c r="H299" s="10" t="s">
        <v>12</v>
      </c>
      <c r="I299" s="10" t="s">
        <v>12</v>
      </c>
    </row>
    <row r="300" spans="1:9" ht="15">
      <c r="A300" s="10" t="s">
        <v>12</v>
      </c>
      <c r="B300" s="10" t="s">
        <v>16</v>
      </c>
      <c r="C300" s="39">
        <f>SUM(C292:C299)</f>
        <v>11663082</v>
      </c>
      <c r="D300" s="39">
        <f>SUM(D292:D299)</f>
        <v>11472887</v>
      </c>
      <c r="E300" s="39">
        <f>SUM(E292:E299)</f>
        <v>0</v>
      </c>
      <c r="F300" s="39">
        <f>SUM(F292:F299)</f>
        <v>0</v>
      </c>
      <c r="G300" s="39">
        <f>SUM(G292:G299)</f>
        <v>0</v>
      </c>
      <c r="H300" s="10" t="s">
        <v>12</v>
      </c>
      <c r="I300" s="10" t="s">
        <v>12</v>
      </c>
    </row>
    <row r="303" spans="1:9" ht="15" customHeight="1">
      <c r="A303" s="120" t="s">
        <v>154</v>
      </c>
      <c r="B303" s="120"/>
      <c r="C303" s="120"/>
      <c r="D303" s="120"/>
      <c r="E303" s="120"/>
      <c r="F303" s="120"/>
      <c r="G303" s="120"/>
      <c r="H303" s="120"/>
      <c r="I303" s="120"/>
    </row>
    <row r="304" spans="1:9" ht="45.75" customHeight="1">
      <c r="A304" s="99" t="s">
        <v>155</v>
      </c>
      <c r="B304" s="99"/>
      <c r="C304" s="99"/>
      <c r="D304" s="99"/>
      <c r="E304" s="99"/>
      <c r="F304" s="99"/>
      <c r="G304" s="99"/>
      <c r="H304" s="99"/>
      <c r="I304" s="99"/>
    </row>
    <row r="306" spans="1:9" ht="15" customHeight="1">
      <c r="A306" s="104" t="s">
        <v>54</v>
      </c>
      <c r="B306" s="104"/>
      <c r="C306" s="3"/>
      <c r="D306" s="6"/>
      <c r="G306" s="119" t="s">
        <v>159</v>
      </c>
      <c r="H306" s="119"/>
      <c r="I306" s="119"/>
    </row>
    <row r="307" spans="1:9" ht="15">
      <c r="A307" s="9"/>
      <c r="B307" s="7"/>
      <c r="D307" s="3" t="s">
        <v>55</v>
      </c>
      <c r="G307" s="114" t="s">
        <v>56</v>
      </c>
      <c r="H307" s="114"/>
      <c r="I307" s="114"/>
    </row>
    <row r="308" spans="1:9" ht="15" customHeight="1">
      <c r="A308" s="104" t="s">
        <v>57</v>
      </c>
      <c r="B308" s="104"/>
      <c r="C308" s="3"/>
      <c r="D308" s="6"/>
      <c r="G308" s="119" t="s">
        <v>160</v>
      </c>
      <c r="H308" s="119"/>
      <c r="I308" s="119"/>
    </row>
    <row r="309" spans="1:9" ht="15">
      <c r="A309" s="8"/>
      <c r="B309" s="3"/>
      <c r="C309" s="3"/>
      <c r="D309" s="3" t="s">
        <v>55</v>
      </c>
      <c r="G309" s="114" t="s">
        <v>56</v>
      </c>
      <c r="H309" s="114"/>
      <c r="I309" s="114"/>
    </row>
  </sheetData>
  <sheetProtection/>
  <mergeCells count="218">
    <mergeCell ref="A229:B229"/>
    <mergeCell ref="A230:B230"/>
    <mergeCell ref="A231:B231"/>
    <mergeCell ref="A232:B232"/>
    <mergeCell ref="A242:B242"/>
    <mergeCell ref="A236:B236"/>
    <mergeCell ref="A237:B237"/>
    <mergeCell ref="A239:B239"/>
    <mergeCell ref="A238:B238"/>
    <mergeCell ref="A240:B240"/>
    <mergeCell ref="A241:B241"/>
    <mergeCell ref="A228:B228"/>
    <mergeCell ref="A234:B234"/>
    <mergeCell ref="A235:B235"/>
    <mergeCell ref="D176:E176"/>
    <mergeCell ref="D177:E177"/>
    <mergeCell ref="A207:A208"/>
    <mergeCell ref="B207:B208"/>
    <mergeCell ref="C207:C208"/>
    <mergeCell ref="A233:B233"/>
    <mergeCell ref="G306:I306"/>
    <mergeCell ref="A306:B306"/>
    <mergeCell ref="A244:J244"/>
    <mergeCell ref="A245:J245"/>
    <mergeCell ref="A246:J246"/>
    <mergeCell ref="G308:I308"/>
    <mergeCell ref="G307:I307"/>
    <mergeCell ref="D270:D271"/>
    <mergeCell ref="E270:F270"/>
    <mergeCell ref="A303:I303"/>
    <mergeCell ref="D170:E170"/>
    <mergeCell ref="D171:E171"/>
    <mergeCell ref="D172:E172"/>
    <mergeCell ref="D173:E173"/>
    <mergeCell ref="D174:E174"/>
    <mergeCell ref="D175:E175"/>
    <mergeCell ref="D160:E160"/>
    <mergeCell ref="D161:E161"/>
    <mergeCell ref="D167:E168"/>
    <mergeCell ref="D169:E169"/>
    <mergeCell ref="A164:J164"/>
    <mergeCell ref="A167:A168"/>
    <mergeCell ref="B167:B168"/>
    <mergeCell ref="C167:C168"/>
    <mergeCell ref="F11:G11"/>
    <mergeCell ref="M10:N10"/>
    <mergeCell ref="J9:K9"/>
    <mergeCell ref="J10:K10"/>
    <mergeCell ref="M12:N12"/>
    <mergeCell ref="M11:N11"/>
    <mergeCell ref="A304:I304"/>
    <mergeCell ref="J270:K270"/>
    <mergeCell ref="L270:L271"/>
    <mergeCell ref="H250:I250"/>
    <mergeCell ref="J250:J251"/>
    <mergeCell ref="A265:L265"/>
    <mergeCell ref="C269:G269"/>
    <mergeCell ref="A250:A251"/>
    <mergeCell ref="B250:B251"/>
    <mergeCell ref="C250:C251"/>
    <mergeCell ref="A308:B308"/>
    <mergeCell ref="G309:I309"/>
    <mergeCell ref="G270:G271"/>
    <mergeCell ref="H270:H271"/>
    <mergeCell ref="I270:I271"/>
    <mergeCell ref="A286:I286"/>
    <mergeCell ref="A269:A271"/>
    <mergeCell ref="B269:B271"/>
    <mergeCell ref="H269:L269"/>
    <mergeCell ref="C270:C271"/>
    <mergeCell ref="D250:D251"/>
    <mergeCell ref="E250:E251"/>
    <mergeCell ref="F250:F251"/>
    <mergeCell ref="G250:G251"/>
    <mergeCell ref="A223:M223"/>
    <mergeCell ref="C226:C227"/>
    <mergeCell ref="D226:D227"/>
    <mergeCell ref="E226:F226"/>
    <mergeCell ref="G226:H226"/>
    <mergeCell ref="I226:J226"/>
    <mergeCell ref="K226:L226"/>
    <mergeCell ref="M226:N226"/>
    <mergeCell ref="A226:B227"/>
    <mergeCell ref="A213:I213"/>
    <mergeCell ref="A216:A217"/>
    <mergeCell ref="B216:B217"/>
    <mergeCell ref="C216:C217"/>
    <mergeCell ref="D216:F216"/>
    <mergeCell ref="G216:I216"/>
    <mergeCell ref="D207:F207"/>
    <mergeCell ref="G207:I207"/>
    <mergeCell ref="J207:L207"/>
    <mergeCell ref="O194:O195"/>
    <mergeCell ref="P194:P195"/>
    <mergeCell ref="A202:L202"/>
    <mergeCell ref="A203:L203"/>
    <mergeCell ref="A205:L205"/>
    <mergeCell ref="G194:H194"/>
    <mergeCell ref="I194:J194"/>
    <mergeCell ref="L194:L195"/>
    <mergeCell ref="M194:M195"/>
    <mergeCell ref="N194:N195"/>
    <mergeCell ref="A191:P191"/>
    <mergeCell ref="A193:A195"/>
    <mergeCell ref="B193:B195"/>
    <mergeCell ref="C193:F193"/>
    <mergeCell ref="G193:J193"/>
    <mergeCell ref="K193:L193"/>
    <mergeCell ref="O193:P193"/>
    <mergeCell ref="C194:D194"/>
    <mergeCell ref="E194:F194"/>
    <mergeCell ref="A179:K179"/>
    <mergeCell ref="A182:A183"/>
    <mergeCell ref="B182:C182"/>
    <mergeCell ref="D182:E182"/>
    <mergeCell ref="F182:G182"/>
    <mergeCell ref="H182:I182"/>
    <mergeCell ref="K194:K195"/>
    <mergeCell ref="A138:A139"/>
    <mergeCell ref="B138:B139"/>
    <mergeCell ref="C138:F138"/>
    <mergeCell ref="G138:J138"/>
    <mergeCell ref="A147:M147"/>
    <mergeCell ref="M193:N193"/>
    <mergeCell ref="D151:E152"/>
    <mergeCell ref="D153:E153"/>
    <mergeCell ref="D154:E154"/>
    <mergeCell ref="D155:E155"/>
    <mergeCell ref="B151:B152"/>
    <mergeCell ref="J182:K182"/>
    <mergeCell ref="F167:H167"/>
    <mergeCell ref="I167:K167"/>
    <mergeCell ref="F151:H151"/>
    <mergeCell ref="I151:K151"/>
    <mergeCell ref="D156:E156"/>
    <mergeCell ref="D157:E157"/>
    <mergeCell ref="D158:E158"/>
    <mergeCell ref="D159:E159"/>
    <mergeCell ref="A125:A126"/>
    <mergeCell ref="B125:B126"/>
    <mergeCell ref="C125:F125"/>
    <mergeCell ref="G125:J125"/>
    <mergeCell ref="K125:N125"/>
    <mergeCell ref="A135:J135"/>
    <mergeCell ref="C151:C152"/>
    <mergeCell ref="A114:A115"/>
    <mergeCell ref="B114:B115"/>
    <mergeCell ref="C114:F114"/>
    <mergeCell ref="G114:J114"/>
    <mergeCell ref="A121:N121"/>
    <mergeCell ref="A122:N122"/>
    <mergeCell ref="A148:M148"/>
    <mergeCell ref="L151:N151"/>
    <mergeCell ref="A151:A152"/>
    <mergeCell ref="A94:J94"/>
    <mergeCell ref="A97:A98"/>
    <mergeCell ref="B97:B98"/>
    <mergeCell ref="C97:F97"/>
    <mergeCell ref="G97:J97"/>
    <mergeCell ref="A111:J111"/>
    <mergeCell ref="A84:N84"/>
    <mergeCell ref="A87:A88"/>
    <mergeCell ref="B87:B88"/>
    <mergeCell ref="C87:F87"/>
    <mergeCell ref="G87:J87"/>
    <mergeCell ref="K87:N87"/>
    <mergeCell ref="A67:N67"/>
    <mergeCell ref="A69:A70"/>
    <mergeCell ref="B69:B70"/>
    <mergeCell ref="C69:F69"/>
    <mergeCell ref="G69:J69"/>
    <mergeCell ref="K69:N69"/>
    <mergeCell ref="A50:J50"/>
    <mergeCell ref="A53:A54"/>
    <mergeCell ref="B53:B54"/>
    <mergeCell ref="C53:F53"/>
    <mergeCell ref="G53:J53"/>
    <mergeCell ref="A66:N66"/>
    <mergeCell ref="A36:A37"/>
    <mergeCell ref="B36:B37"/>
    <mergeCell ref="C36:F36"/>
    <mergeCell ref="G36:J36"/>
    <mergeCell ref="K36:N36"/>
    <mergeCell ref="A14:P14"/>
    <mergeCell ref="A15:P15"/>
    <mergeCell ref="A16:P16"/>
    <mergeCell ref="A22:P22"/>
    <mergeCell ref="A32:P32"/>
    <mergeCell ref="A33:P33"/>
    <mergeCell ref="A17:P17"/>
    <mergeCell ref="A18:P18"/>
    <mergeCell ref="A19:P19"/>
    <mergeCell ref="A20:P20"/>
    <mergeCell ref="F12:G12"/>
    <mergeCell ref="C12:E12"/>
    <mergeCell ref="A23:I23"/>
    <mergeCell ref="A24:I24"/>
    <mergeCell ref="A25:I25"/>
    <mergeCell ref="A28:P28"/>
    <mergeCell ref="A29:P29"/>
    <mergeCell ref="C11:E11"/>
    <mergeCell ref="A6:P6"/>
    <mergeCell ref="M7:N7"/>
    <mergeCell ref="J8:K8"/>
    <mergeCell ref="M9:N9"/>
    <mergeCell ref="M8:N8"/>
    <mergeCell ref="J7:K7"/>
    <mergeCell ref="A21:L21"/>
    <mergeCell ref="A31:P31"/>
    <mergeCell ref="A30:P30"/>
    <mergeCell ref="A7:H7"/>
    <mergeCell ref="A8:H8"/>
    <mergeCell ref="A9:H9"/>
    <mergeCell ref="A10:H10"/>
    <mergeCell ref="H11:K11"/>
    <mergeCell ref="H12:K12"/>
    <mergeCell ref="A26:I26"/>
    <mergeCell ref="A27:I27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57" r:id="rId1"/>
  <rowBreaks count="7" manualBreakCount="7">
    <brk id="65" max="15" man="1"/>
    <brk id="108" max="15" man="1"/>
    <brk id="134" max="15" man="1"/>
    <brk id="177" max="15" man="1"/>
    <brk id="221" max="15" man="1"/>
    <brk id="242" max="15" man="1"/>
    <brk id="28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Лозовая Наталья</cp:lastModifiedBy>
  <cp:lastPrinted>2021-12-24T12:52:54Z</cp:lastPrinted>
  <dcterms:created xsi:type="dcterms:W3CDTF">2018-08-27T10:46:38Z</dcterms:created>
  <dcterms:modified xsi:type="dcterms:W3CDTF">2021-12-24T12:55:01Z</dcterms:modified>
  <cp:category/>
  <cp:version/>
  <cp:contentType/>
  <cp:contentStatus/>
</cp:coreProperties>
</file>