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tabRatio="606" activeTab="0"/>
  </bookViews>
  <sheets>
    <sheet name="Форма 2021-2-1216030" sheetId="1" r:id="rId1"/>
  </sheets>
  <externalReferences>
    <externalReference r:id="rId4"/>
  </externalReferences>
  <definedNames>
    <definedName name="_xlnm.Print_Area" localSheetId="0">'Форма 2021-2-1216030'!$A$1:$P$274</definedName>
  </definedNames>
  <calcPr fullCalcOnLoad="1"/>
</workbook>
</file>

<file path=xl/sharedStrings.xml><?xml version="1.0" encoding="utf-8"?>
<sst xmlns="http://schemas.openxmlformats.org/spreadsheetml/2006/main" count="794" uniqueCount="188">
  <si>
    <t>ЗАТВЕРДЖЕНО</t>
  </si>
  <si>
    <t>Наказ Міністерства фінансів України</t>
  </si>
  <si>
    <t>17 липня 2015 року N 648</t>
  </si>
  <si>
    <t>Найменування</t>
  </si>
  <si>
    <t>Керівник установи</t>
  </si>
  <si>
    <t>(підпис)</t>
  </si>
  <si>
    <t>УСЬОГО</t>
  </si>
  <si>
    <t>(грн)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</si>
  <si>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</si>
  <si>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</si>
  <si>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</si>
  <si>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</si>
  <si>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</si>
  <si>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</si>
  <si>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</si>
  <si>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</si>
  <si>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</si>
  <si>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</si>
  <si>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</si>
  <si>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</si>
  <si>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</si>
  <si>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</si>
  <si>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</si>
  <si>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</si>
  <si>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</si>
  <si>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</si>
  <si>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</si>
  <si>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</si>
  <si>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</si>
  <si>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</si>
  <si>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</si>
  <si>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</si>
  <si>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</si>
  <si>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</si>
  <si>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</si>
  <si>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</si>
  <si>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</si>
  <si>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</si>
  <si>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</si>
  <si>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</si>
  <si>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</si>
  <si>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</si>
  <si>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</si>
  <si>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</si>
  <si>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</si>
  <si>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</si>
  <si>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</si>
  <si>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</si>
  <si>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</si>
  <si>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</si>
  <si>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</si>
  <si>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</si>
  <si>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</si>
  <si>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Напрями використання бюджетних коштів</t>
  </si>
  <si>
    <t>2022 рік (прогноз)</t>
  </si>
  <si>
    <t>5. Надходження для виконання бюджетної програми:</t>
  </si>
  <si>
    <t>8. Результативні показники бюджетної програми:</t>
  </si>
  <si>
    <t>затверджено</t>
  </si>
  <si>
    <t>фактично зайняті</t>
  </si>
  <si>
    <t>11. Місцеві/регіональні програми, які виконуються в межах бюджетної програми: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</si>
  <si>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</si>
  <si>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</si>
  <si>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</si>
  <si>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</si>
  <si>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</si>
  <si>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</si>
  <si>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2019 рік (звіт)</t>
  </si>
  <si>
    <t>2020 рік (затверджено)</t>
  </si>
  <si>
    <t>2021 рік (проект)</t>
  </si>
  <si>
    <t>2023 рік (прогноз)</t>
  </si>
  <si>
    <t>БЮДЖЕТНИЙ ЗАПИТ НА 2021 - 2023 РОКИ індивідуальний (Форма 2021-2)</t>
  </si>
  <si>
    <t>1) надходження для виконання бюджетної програми у 2019 - 2021 роках:</t>
  </si>
  <si>
    <t>1) видатки за кодами Економічної класифікації видатків бюджету у 2019 - 2021 роках:</t>
  </si>
  <si>
    <t>1) витрати за напрямами використання бюджетних коштів у 2019 - 2021 роках:</t>
  </si>
  <si>
    <t>1) місцеві/регіональні програми, які виконуються в межах бюджетної програми у 2019 - 2021 роках:</t>
  </si>
  <si>
    <t>(у редакції наказу Міністерства фінансів України</t>
  </si>
  <si>
    <t>шт.</t>
  </si>
  <si>
    <t>0620</t>
  </si>
  <si>
    <t>Керівник фінансової служби</t>
  </si>
  <si>
    <t>від 17 липня 2018 року N 617)</t>
  </si>
  <si>
    <t>1. Управління благоустрою та житлово-комунального господарства виконкому Саксаганської районної у місті ради</t>
  </si>
  <si>
    <t xml:space="preserve">                   (найменування головного розпорядника коштів місцевого бюджету)</t>
  </si>
  <si>
    <t xml:space="preserve">                                            (найменування відповідального виконавця)</t>
  </si>
  <si>
    <t xml:space="preserve">3. </t>
  </si>
  <si>
    <t>Організація благоустрою населених пунктів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</si>
  <si>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</si>
  <si>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</si>
  <si>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2) завдання бюджетної програми: ;</t>
  </si>
  <si>
    <t>1. Утримання об'єктів (елементів) благоустрою, територій загального користування Саксаганського району</t>
  </si>
  <si>
    <t>2. Поточний ремонт об'єктів (елементів) благоустрою</t>
  </si>
  <si>
    <t>3. Придбання та встановлення нових об'єктів (елементів) благоустрою, капітальний ремонт</t>
  </si>
  <si>
    <t>4. Замовлення інвентаризації та паспортизації, експертної оцінки, технічного огляду об’єктів благоустрою, крім тих, на які є відповідна документація</t>
  </si>
  <si>
    <t xml:space="preserve">3) підстави реалізації бюджетної програми: </t>
  </si>
  <si>
    <t xml:space="preserve"> - Конституція України;</t>
  </si>
  <si>
    <t xml:space="preserve"> - Бюджетний Кодекс України;</t>
  </si>
  <si>
    <t xml:space="preserve"> - Закон України «Про місцеве самоврядування в Україні»;</t>
  </si>
  <si>
    <t xml:space="preserve"> - Закон України «Про благоустрій населених пунктів»;</t>
  </si>
  <si>
    <t xml:space="preserve"> - Наказ Міністерства фінансів України від 26.08.2014 №836 «Про деякі питання запровадження програмно-цільового методу складання та виконання місцевих бюджетів» зі змінами;</t>
  </si>
  <si>
    <t xml:space="preserve"> - Наказ Міністерства фінансів України від 20.09.2017 №793 «Про затвердження складових програмної класифікації видатків та кредитування місцевих бюджетів» зі змінами;</t>
  </si>
  <si>
    <t xml:space="preserve"> - Рішення Криворізької міської ради від 31.03.2016 №381 «Про обсяг і межі повноважень районних у місті рад та їх виконавчих органів», зі змінами;</t>
  </si>
  <si>
    <t xml:space="preserve"> - Рішення Криворізької міської ради від 23.11.2016 №1094 «Про передачу окремих об’єктів благоустрою від управління благоустрою та житлової  політики виконкому Криворізької міської ради на балансовий облік виконкомів районних у місті рад», зі змінами;</t>
  </si>
  <si>
    <t xml:space="preserve"> - Наказ управління комунальної власності міста виконкому Криворізької міської ради №65-ум від 27.06.2018 «Про надання згоди на передачу основних засобів з балансового обліку виконавчого комітету Саксаганської районної у місті ради на балансовий облік управління благоустрою та житлово-комунального господарства виконкому Саксаганської районної у місті ради»;</t>
  </si>
  <si>
    <t>разом
(3 + 4)</t>
  </si>
  <si>
    <t>разом
(7 + 8)</t>
  </si>
  <si>
    <t>разом
(11 + 12)</t>
  </si>
  <si>
    <t xml:space="preserve"> 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</si>
  <si>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</si>
  <si>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</si>
  <si>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2021 рік (прогноз)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</si>
  <si>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</si>
  <si>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</si>
  <si>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20__ рік (звіт)</t>
  </si>
  <si>
    <t>20__ рік (затверджено)</t>
  </si>
  <si>
    <t>20__ рік (проект)</t>
  </si>
  <si>
    <t>20__ рік (прогноз)</t>
  </si>
  <si>
    <t>Утримання об'єктів (елементів) благоустрою</t>
  </si>
  <si>
    <t>Поточний ремонт об'єктів (елементів)  благоустрою</t>
  </si>
  <si>
    <t>Придбання та встановлення нових об'єктів (елементів), капітальний ремонт</t>
  </si>
  <si>
    <t>Інвентаризація та паспортизація, експертна оцінка, технічний огляд об’єктів благоустрою</t>
  </si>
  <si>
    <t>2) витрати за напрямами використання бюджетних коштів у 2021- 2022 роках:</t>
  </si>
  <si>
    <t>N  з/п</t>
  </si>
  <si>
    <t>разом
(5 + 6)</t>
  </si>
  <si>
    <t>разом
(8 + 9)</t>
  </si>
  <si>
    <t xml:space="preserve">Утримання, ремонт, інвентаризація, паспортизація, придбання нових, встановлення об'єктів (елементів) благоустрою </t>
  </si>
  <si>
    <t>грн.</t>
  </si>
  <si>
    <t>звіт</t>
  </si>
  <si>
    <t>Кількість об'єктів (елементів благоустрою)</t>
  </si>
  <si>
    <t>Рішення Криворізької міської ради від 23.11.2016 №1094 «Про передачу окремих об’єктів благоустрою від управління благоустрою та житлової  політики виконкому Криворізької міської ради на балансовий облік виконкомів районних у місті рад», зі змінами, наказ управління комунальної власності міста виконкому Криворізької міської ради №65-ум від 27.06.2018, №154-ум від 05.09.2019, №209-ум від 14.11.2019</t>
  </si>
  <si>
    <t xml:space="preserve"> Витрати на один об'єкт (елемент) благоустрою</t>
  </si>
  <si>
    <t>грн./шт.</t>
  </si>
  <si>
    <t>розрахунково</t>
  </si>
  <si>
    <t>Відсоток виконання заходів програми</t>
  </si>
  <si>
    <t>прогнозні показники</t>
  </si>
  <si>
    <t>20__ рік (план)</t>
  </si>
  <si>
    <t>20__ рік</t>
  </si>
  <si>
    <t>разом
(4 + 5)</t>
  </si>
  <si>
    <t>разом
(10 + 11)</t>
  </si>
  <si>
    <t xml:space="preserve"> Програми реалізації заходів на розвиток благоустрою на 2017-2019 роки</t>
  </si>
  <si>
    <t xml:space="preserve"> Рішенням Саксаганської районноїу місті ради від 23.12.2016  № 102, зі змінами</t>
  </si>
  <si>
    <t>Програми з благоустрою території Саксаганського району на 2020 – 2022 роки</t>
  </si>
  <si>
    <t xml:space="preserve"> Рішенням Саксаганської районноїу місті ради від 24.12.2019  № 364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</si>
  <si>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</si>
  <si>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</si>
  <si>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</si>
  <si>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</si>
  <si>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</si>
  <si>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</si>
  <si>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(прізвище та ініціали)</t>
  </si>
  <si>
    <t>2) надання кредитів за кодами Класифікації кредитування бюджету у 2019- 2021 роках:</t>
  </si>
  <si>
    <t>3) видатки за кодами Економічної класифікації видатків бюджету у 2022- 2023 роках:</t>
  </si>
  <si>
    <t>1) результативні показники бюджетної програми у 2019- 2023 роках:</t>
  </si>
  <si>
    <t>2020рік (затверджено)</t>
  </si>
  <si>
    <t>2) місцеві/регіональні програми, які виконуються в межах бюджетної програми у 2022 - 2023 роках:</t>
  </si>
  <si>
    <t>12. Об'єкти, які виконуються в межах бюджетної програми за рахунок коштів бюджету розвитку у 2019- 2023 роках:</t>
  </si>
  <si>
    <t>1 265 060</t>
  </si>
  <si>
    <t>1 325 920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</si>
  <si>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2021 - 2023. Аналіз результатів використання коштів загального фонду бюджету у 2019 році та очікуваних показників 2020 року свідчить про позитивну динаміку освоєння бюджетних коштів  та виконання затверджених завдань бюджетних програм вказаних періодів. В свою чергу об'єкти (елементи) благоустрою Саксаганського району потребують постійних заходів з їх  належного утримання, в тому числі планування  відповідних видатків у 2021-2023 роках.</t>
  </si>
  <si>
    <t xml:space="preserve"> - Закон України «Про Державний бюджет України на 2021 рік»;</t>
  </si>
  <si>
    <t>- Рішення Саксаганської районної у місті ради  від  24. 12. 2019 № 364 "Про затвердження Програми з благоустрою території Саксаганського району на 2020 – 2022 роки". Зі змінами</t>
  </si>
  <si>
    <t xml:space="preserve"> - Лист Міністерства фінансів України від 13.08.2020 №05110-14-6/25074  "Про особливості складання проєктів місцевих бюджетів на 2021 рік";</t>
  </si>
  <si>
    <t>04578606000</t>
  </si>
  <si>
    <t>2. Управління благоустрою та житлово-комунального господарства виконкому Саксаганської районної у місті ради</t>
  </si>
  <si>
    <t>2) результативні показники бюджетної програми у 2022- 2023 роках:</t>
  </si>
  <si>
    <t>4. Мета та завдання бюджетної програми на 2020 - 2023 роки:</t>
  </si>
  <si>
    <t>1) мета бюджетної програми, строки її реалізації: Благоустрій території Саксаганського району;</t>
  </si>
  <si>
    <t>- Проєкт рішення Саксаганської районної у місті ради   "Про бюджет Саксаганського району у місті Кривому Розі у складі Криворізької міської територіальної громади у Криворізькому районі Дніпропетровської області на 2021 рік (04578606000)"</t>
  </si>
  <si>
    <t>2) надходження для виконання бюджетної програми у 2022 - 2023 роках:</t>
  </si>
  <si>
    <t>4) надання кредитів за кодами Класифікації кредитування бюджету у 2022 - 2023 роках:</t>
  </si>
  <si>
    <t xml:space="preserve">Анна Барчук </t>
  </si>
  <si>
    <t>2020 рік</t>
  </si>
  <si>
    <t>Дебіторська заборгованість на 01.01.2019</t>
  </si>
  <si>
    <t>Очікувана дебіторська заборгованість на 01.01.2021</t>
  </si>
  <si>
    <t>4) аналіз управління бюджетними зобов'язаннями та пропозиції щодо упорядкування бюджетних зобов'язань у 2021 році.</t>
  </si>
  <si>
    <t>Кредиторська та дебіторська заборгованість у 2021 році не очікується.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</si>
  <si>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</si>
  <si>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Відповідно до статті 13 Бюджетного кодексу України, рішення районної у місті ради на відповідний рік, складовою частиною районного у місті бюджету є спеціальний фонд. Джерелами наповнення спеціального фонду є власні надходження бюджетної установи за кодом 25010300 "Плата за оренду майна бюджетних установ " та кошти субвенцій з обласного та міського бюджетів.</t>
  </si>
  <si>
    <t>У бюджетному запиті обсяг планових показників видатків на 2019 рік спеціального фонду за рахунок власних надходжень зазначений відповідно до вимог Інструкції з підготовки бюджетних запитів, тобто той, що врахований в розписі бюджету.</t>
  </si>
  <si>
    <t>3) дебіторська заборгованість у 2019 - 2020 роках:</t>
  </si>
  <si>
    <t>Дебіторська заборгованість на 01.01.2020</t>
  </si>
  <si>
    <t>Виконання видатків спеціального фонду у 2019 році в цілому склало 3012454 грн., у тому числі: 2870370 грн. за рахунок субвенції з обласного та міського бюджетів; 142084 грн - видатки за рахунок власних надходжень.</t>
  </si>
  <si>
    <t>Очікуване виконання спеціального фонду кошторису 2020 року становить 217429 грн., з них бюджет розвитку - 211500 грн. Проєкт на 2021 рік базувався на підставі рекомендацій щодо складання проекту бюджету міста на 2021 рік  складає 4404 грн. за рахунок власних надходжень. Прогноз на 2022-2023 роки однаково складає 4404 грн. за рахунок власних надходжень.</t>
  </si>
  <si>
    <t>14. Бюджетні зобов'язання у 2019 - 2021 роках:</t>
  </si>
  <si>
    <t>1) кредиторська заборгованість місцевого бюджету у 2019 році:</t>
  </si>
  <si>
    <t>2) кредиторська заборгованість місцевого бюджету у 2020 - 2021 роках:</t>
  </si>
  <si>
    <t>2021 рік</t>
  </si>
  <si>
    <t xml:space="preserve"> Капітальний ремонт з облаштування об'єкту благоустрою (модернізація громадського простору у Саксаганському районі) за адресою: м. Кривий Ріг, вул. Володимира Великого, 32</t>
  </si>
  <si>
    <t xml:space="preserve"> Капітальний ремонт пам'ятного знаку воїнам-інтернаціоналістам на майданні 30-річчя Перемоги та прилеглої території</t>
  </si>
  <si>
    <t>Лілія Куркіна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</si>
</sst>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&quot;Так&quot;;&quot;Так&quot;;&quot;Ні&quot;"/>
    <numFmt numFmtId="167" formatCode="&quot;True&quot;;&quot;True&quot;;&quot;False&quot;"/>
    <numFmt numFmtId="168" formatCode="&quot;Увімк&quot;;&quot;Увімк&quot;;&quot;Вимк&quot;"/>
    <numFmt numFmtId="169" formatCode="[$¥€-2]\ ###,000_);[Red]\([$€-2]\ ###,000\)"/>
    <numFmt numFmtId="170" formatCode="_-* #,##0.00\ _₽_-;\-* #,##0.00\ _₽_-;_-* &quot;-&quot;??\ _₽_-;_-@_-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9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3" fillId="0" borderId="0" xfId="52" applyFont="1">
      <alignment/>
      <protection/>
    </xf>
    <xf numFmtId="0" fontId="43" fillId="0" borderId="0" xfId="52" applyFont="1" applyAlignment="1">
      <alignment horizontal="right" vertical="center"/>
      <protection/>
    </xf>
    <xf numFmtId="0" fontId="44" fillId="0" borderId="0" xfId="52" applyFont="1" applyBorder="1" applyAlignment="1">
      <alignment vertical="center" wrapText="1"/>
      <protection/>
    </xf>
    <xf numFmtId="0" fontId="45" fillId="0" borderId="0" xfId="52" applyFont="1" applyBorder="1" applyAlignment="1">
      <alignment vertical="top" wrapText="1"/>
      <protection/>
    </xf>
    <xf numFmtId="0" fontId="44" fillId="0" borderId="0" xfId="52" applyFont="1" applyBorder="1" applyAlignment="1">
      <alignment vertical="top" wrapText="1"/>
      <protection/>
    </xf>
    <xf numFmtId="0" fontId="44" fillId="0" borderId="0" xfId="52" applyFont="1" applyBorder="1" applyAlignment="1">
      <alignment wrapText="1"/>
      <protection/>
    </xf>
    <xf numFmtId="0" fontId="44" fillId="0" borderId="10" xfId="52" applyFont="1" applyBorder="1" applyAlignment="1">
      <alignment horizontal="center" wrapText="1"/>
      <protection/>
    </xf>
    <xf numFmtId="0" fontId="44" fillId="0" borderId="0" xfId="52" applyFont="1" applyAlignment="1">
      <alignment wrapText="1"/>
      <protection/>
    </xf>
    <xf numFmtId="0" fontId="45" fillId="0" borderId="0" xfId="52" applyFont="1" applyBorder="1" applyAlignment="1">
      <alignment horizontal="center" vertical="top" wrapText="1"/>
      <protection/>
    </xf>
    <xf numFmtId="0" fontId="45" fillId="0" borderId="0" xfId="52" applyFont="1" applyAlignment="1">
      <alignment vertical="top" wrapText="1"/>
      <protection/>
    </xf>
    <xf numFmtId="0" fontId="43" fillId="0" borderId="0" xfId="52" applyFont="1" applyAlignment="1">
      <alignment vertical="center" wrapText="1"/>
      <protection/>
    </xf>
    <xf numFmtId="0" fontId="43" fillId="0" borderId="0" xfId="52" applyFont="1" applyAlignment="1">
      <alignment vertical="top" wrapText="1"/>
      <protection/>
    </xf>
    <xf numFmtId="0" fontId="43" fillId="0" borderId="11" xfId="52" applyFont="1" applyBorder="1" applyAlignment="1">
      <alignment horizontal="center" vertical="center" wrapText="1"/>
      <protection/>
    </xf>
    <xf numFmtId="0" fontId="43" fillId="0" borderId="11" xfId="52" applyFont="1" applyBorder="1" applyAlignment="1">
      <alignment vertical="center" wrapText="1"/>
      <protection/>
    </xf>
    <xf numFmtId="4" fontId="46" fillId="0" borderId="11" xfId="52" applyNumberFormat="1" applyFont="1" applyBorder="1" applyAlignment="1">
      <alignment horizontal="center" vertical="center" wrapText="1"/>
      <protection/>
    </xf>
    <xf numFmtId="4" fontId="46" fillId="0" borderId="12" xfId="52" applyNumberFormat="1" applyFont="1" applyBorder="1" applyAlignment="1">
      <alignment horizontal="center" vertical="center" wrapText="1"/>
      <protection/>
    </xf>
    <xf numFmtId="4" fontId="43" fillId="0" borderId="11" xfId="52" applyNumberFormat="1" applyFont="1" applyBorder="1" applyAlignment="1">
      <alignment horizontal="center" vertical="center" wrapText="1"/>
      <protection/>
    </xf>
    <xf numFmtId="4" fontId="46" fillId="0" borderId="13" xfId="52" applyNumberFormat="1" applyFont="1" applyBorder="1" applyAlignment="1">
      <alignment horizontal="center" vertical="center" wrapText="1"/>
      <protection/>
    </xf>
    <xf numFmtId="4" fontId="46" fillId="0" borderId="14" xfId="52" applyNumberFormat="1" applyFont="1" applyBorder="1" applyAlignment="1">
      <alignment horizontal="center" vertical="center" wrapText="1"/>
      <protection/>
    </xf>
    <xf numFmtId="0" fontId="47" fillId="0" borderId="11" xfId="52" applyFont="1" applyBorder="1" applyAlignment="1">
      <alignment vertical="center" wrapText="1"/>
      <protection/>
    </xf>
    <xf numFmtId="4" fontId="47" fillId="0" borderId="11" xfId="52" applyNumberFormat="1" applyFont="1" applyBorder="1" applyAlignment="1">
      <alignment horizontal="center" vertical="center" wrapText="1"/>
      <protection/>
    </xf>
    <xf numFmtId="0" fontId="47" fillId="0" borderId="11" xfId="52" applyFont="1" applyBorder="1" applyAlignment="1">
      <alignment horizontal="center" vertical="center" wrapText="1"/>
      <protection/>
    </xf>
    <xf numFmtId="4" fontId="43" fillId="0" borderId="0" xfId="52" applyNumberFormat="1" applyFont="1">
      <alignment/>
      <protection/>
    </xf>
    <xf numFmtId="4" fontId="43" fillId="0" borderId="11" xfId="52" applyNumberFormat="1" applyFont="1" applyBorder="1" applyAlignment="1">
      <alignment vertical="center" wrapText="1"/>
      <protection/>
    </xf>
    <xf numFmtId="0" fontId="43" fillId="0" borderId="11" xfId="52" applyFont="1" applyBorder="1" applyAlignment="1">
      <alignment horizontal="left" vertical="center" wrapText="1"/>
      <protection/>
    </xf>
    <xf numFmtId="0" fontId="48" fillId="0" borderId="11" xfId="52" applyFont="1" applyBorder="1" applyAlignment="1">
      <alignment horizontal="center" vertical="center" wrapText="1"/>
      <protection/>
    </xf>
    <xf numFmtId="0" fontId="49" fillId="0" borderId="11" xfId="52" applyFont="1" applyBorder="1" applyAlignment="1">
      <alignment horizontal="center" vertical="center" wrapText="1"/>
      <protection/>
    </xf>
    <xf numFmtId="164" fontId="47" fillId="0" borderId="11" xfId="61" applyNumberFormat="1" applyFont="1" applyBorder="1" applyAlignment="1">
      <alignment horizontal="center" vertical="center"/>
    </xf>
    <xf numFmtId="171" fontId="43" fillId="0" borderId="11" xfId="52" applyNumberFormat="1" applyFont="1" applyBorder="1" applyAlignment="1">
      <alignment horizontal="center" vertical="center" wrapText="1"/>
      <protection/>
    </xf>
    <xf numFmtId="165" fontId="43" fillId="0" borderId="11" xfId="52" applyNumberFormat="1" applyFont="1" applyBorder="1" applyAlignment="1">
      <alignment vertical="center" wrapText="1"/>
      <protection/>
    </xf>
    <xf numFmtId="0" fontId="50" fillId="0" borderId="11" xfId="52" applyFont="1" applyBorder="1" applyAlignment="1">
      <alignment horizontal="center" vertical="center" wrapText="1"/>
      <protection/>
    </xf>
    <xf numFmtId="3" fontId="43" fillId="0" borderId="11" xfId="52" applyNumberFormat="1" applyFont="1" applyBorder="1" applyAlignment="1">
      <alignment horizontal="center" vertical="center" wrapText="1"/>
      <protection/>
    </xf>
    <xf numFmtId="0" fontId="43" fillId="0" borderId="0" xfId="52" applyFont="1" applyAlignment="1">
      <alignment horizontal="center" vertical="center" wrapText="1"/>
      <protection/>
    </xf>
    <xf numFmtId="0" fontId="43" fillId="0" borderId="10" xfId="52" applyFont="1" applyBorder="1">
      <alignment/>
      <protection/>
    </xf>
    <xf numFmtId="0" fontId="44" fillId="0" borderId="0" xfId="52" applyFont="1" applyAlignment="1">
      <alignment horizontal="left" vertical="center" wrapText="1"/>
      <protection/>
    </xf>
    <xf numFmtId="0" fontId="43" fillId="0" borderId="0" xfId="52" applyFont="1" applyAlignment="1">
      <alignment horizontal="left"/>
      <protection/>
    </xf>
    <xf numFmtId="0" fontId="44" fillId="0" borderId="0" xfId="52" applyFont="1" applyAlignment="1">
      <alignment vertical="center" wrapText="1"/>
      <protection/>
    </xf>
    <xf numFmtId="0" fontId="43" fillId="0" borderId="11" xfId="52" applyFont="1" applyBorder="1" applyAlignment="1">
      <alignment horizontal="center" vertical="center" wrapText="1"/>
      <protection/>
    </xf>
    <xf numFmtId="164" fontId="43" fillId="0" borderId="11" xfId="52" applyNumberFormat="1" applyFont="1" applyBorder="1" applyAlignment="1">
      <alignment horizontal="center" vertical="center" wrapText="1"/>
      <protection/>
    </xf>
    <xf numFmtId="164" fontId="47" fillId="0" borderId="11" xfId="61" applyNumberFormat="1" applyFont="1" applyBorder="1" applyAlignment="1">
      <alignment vertical="center"/>
    </xf>
    <xf numFmtId="0" fontId="43" fillId="0" borderId="11" xfId="52" applyFont="1" applyBorder="1" applyAlignment="1">
      <alignment horizontal="center" vertical="center" wrapText="1"/>
      <protection/>
    </xf>
    <xf numFmtId="0" fontId="43" fillId="0" borderId="0" xfId="52" applyFont="1">
      <alignment/>
      <protection/>
    </xf>
    <xf numFmtId="176" fontId="43" fillId="0" borderId="11" xfId="52" applyNumberFormat="1" applyFont="1" applyBorder="1" applyAlignment="1">
      <alignment horizontal="center" vertical="center" wrapText="1"/>
      <protection/>
    </xf>
    <xf numFmtId="0" fontId="43" fillId="0" borderId="0" xfId="52" applyFont="1" applyAlignment="1">
      <alignment horizontal="left" vertical="top" wrapText="1"/>
      <protection/>
    </xf>
    <xf numFmtId="0" fontId="43" fillId="0" borderId="0" xfId="52" applyFont="1" applyAlignment="1">
      <alignment vertical="center" wrapText="1"/>
      <protection/>
    </xf>
    <xf numFmtId="0" fontId="43" fillId="0" borderId="11" xfId="52" applyFont="1" applyBorder="1" applyAlignment="1">
      <alignment horizontal="center" vertical="center" wrapText="1"/>
      <protection/>
    </xf>
    <xf numFmtId="0" fontId="43" fillId="0" borderId="0" xfId="52" applyFont="1">
      <alignment/>
      <protection/>
    </xf>
    <xf numFmtId="0" fontId="51" fillId="0" borderId="11" xfId="52" applyFont="1" applyBorder="1" applyAlignment="1">
      <alignment horizontal="center" vertical="center" wrapText="1"/>
      <protection/>
    </xf>
    <xf numFmtId="0" fontId="43" fillId="0" borderId="0" xfId="0" applyFont="1" applyFill="1" applyAlignment="1">
      <alignment horizontal="left" vertical="center" wrapText="1"/>
    </xf>
    <xf numFmtId="0" fontId="44" fillId="0" borderId="0" xfId="52" applyFont="1" applyAlignment="1">
      <alignment horizontal="center" vertical="center"/>
      <protection/>
    </xf>
    <xf numFmtId="0" fontId="44" fillId="0" borderId="10" xfId="52" applyFont="1" applyBorder="1" applyAlignment="1">
      <alignment vertical="center" wrapText="1"/>
      <protection/>
    </xf>
    <xf numFmtId="0" fontId="44" fillId="0" borderId="10" xfId="52" applyFont="1" applyBorder="1" applyAlignment="1">
      <alignment horizontal="center" vertical="center" wrapText="1"/>
      <protection/>
    </xf>
    <xf numFmtId="0" fontId="45" fillId="0" borderId="15" xfId="52" applyFont="1" applyBorder="1" applyAlignment="1">
      <alignment horizontal="center" vertical="top" wrapText="1"/>
      <protection/>
    </xf>
    <xf numFmtId="0" fontId="50" fillId="0" borderId="0" xfId="52" applyFont="1" applyAlignment="1">
      <alignment horizontal="center" vertical="top" wrapText="1"/>
      <protection/>
    </xf>
    <xf numFmtId="0" fontId="43" fillId="0" borderId="0" xfId="52" applyFont="1" applyAlignment="1">
      <alignment horizontal="center" vertical="top"/>
      <protection/>
    </xf>
    <xf numFmtId="0" fontId="44" fillId="0" borderId="10" xfId="52" applyFont="1" applyBorder="1" applyAlignment="1">
      <alignment horizontal="center" vertical="top" wrapText="1"/>
      <protection/>
    </xf>
    <xf numFmtId="0" fontId="45" fillId="0" borderId="0" xfId="52" applyFont="1" applyAlignment="1">
      <alignment horizontal="center" vertical="top" wrapText="1"/>
      <protection/>
    </xf>
    <xf numFmtId="0" fontId="44" fillId="0" borderId="10" xfId="52" applyFont="1" applyBorder="1" applyAlignment="1">
      <alignment horizontal="center" wrapText="1"/>
      <protection/>
    </xf>
    <xf numFmtId="49" fontId="44" fillId="0" borderId="10" xfId="52" applyNumberFormat="1" applyFont="1" applyBorder="1" applyAlignment="1">
      <alignment horizontal="center" wrapText="1"/>
      <protection/>
    </xf>
    <xf numFmtId="0" fontId="45" fillId="0" borderId="0" xfId="52" applyFont="1" applyBorder="1" applyAlignment="1">
      <alignment horizontal="center" vertical="top" wrapText="1"/>
      <protection/>
    </xf>
    <xf numFmtId="0" fontId="44" fillId="0" borderId="0" xfId="52" applyFont="1" applyAlignment="1">
      <alignment vertical="center" wrapText="1"/>
      <protection/>
    </xf>
    <xf numFmtId="0" fontId="43" fillId="0" borderId="0" xfId="52" applyFont="1" applyAlignment="1">
      <alignment horizontal="left" vertical="top" wrapText="1"/>
      <protection/>
    </xf>
    <xf numFmtId="170" fontId="43" fillId="0" borderId="0" xfId="61" applyFont="1" applyAlignment="1">
      <alignment horizontal="left" vertical="top" wrapText="1"/>
    </xf>
    <xf numFmtId="0" fontId="52" fillId="0" borderId="0" xfId="52" applyFont="1" applyAlignment="1">
      <alignment horizontal="left" vertical="center" wrapText="1"/>
      <protection/>
    </xf>
    <xf numFmtId="49" fontId="52" fillId="0" borderId="0" xfId="52" applyNumberFormat="1" applyFont="1" applyAlignment="1">
      <alignment horizontal="left" vertical="center" wrapText="1"/>
      <protection/>
    </xf>
    <xf numFmtId="0" fontId="43" fillId="0" borderId="11" xfId="52" applyFont="1" applyBorder="1" applyAlignment="1">
      <alignment horizontal="center" vertical="center" wrapText="1"/>
      <protection/>
    </xf>
    <xf numFmtId="0" fontId="43" fillId="0" borderId="10" xfId="52" applyFont="1" applyBorder="1" applyAlignment="1">
      <alignment horizontal="right" vertical="center" wrapText="1"/>
      <protection/>
    </xf>
    <xf numFmtId="0" fontId="44" fillId="0" borderId="0" xfId="52" applyFont="1" applyAlignment="1">
      <alignment horizontal="left" vertical="center" wrapText="1"/>
      <protection/>
    </xf>
    <xf numFmtId="0" fontId="43" fillId="0" borderId="16" xfId="52" applyFont="1" applyBorder="1" applyAlignment="1">
      <alignment horizontal="center" vertical="center" wrapText="1"/>
      <protection/>
    </xf>
    <xf numFmtId="0" fontId="43" fillId="0" borderId="17" xfId="52" applyFont="1" applyBorder="1" applyAlignment="1">
      <alignment horizontal="center" vertical="center" wrapText="1"/>
      <protection/>
    </xf>
    <xf numFmtId="0" fontId="43" fillId="0" borderId="18" xfId="52" applyFont="1" applyBorder="1" applyAlignment="1">
      <alignment horizontal="center" vertical="center" wrapText="1"/>
      <protection/>
    </xf>
    <xf numFmtId="0" fontId="43" fillId="0" borderId="19" xfId="52" applyFont="1" applyBorder="1" applyAlignment="1">
      <alignment horizontal="center" vertical="center" wrapText="1"/>
      <protection/>
    </xf>
    <xf numFmtId="0" fontId="43" fillId="0" borderId="20" xfId="52" applyFont="1" applyBorder="1" applyAlignment="1">
      <alignment horizontal="center" vertical="center" wrapText="1"/>
      <protection/>
    </xf>
    <xf numFmtId="0" fontId="43" fillId="0" borderId="21" xfId="52" applyFont="1" applyBorder="1" applyAlignment="1">
      <alignment horizontal="center" vertical="center" wrapText="1"/>
      <protection/>
    </xf>
    <xf numFmtId="0" fontId="53" fillId="0" borderId="20" xfId="52" applyFont="1" applyBorder="1" applyAlignment="1">
      <alignment horizontal="center" wrapText="1"/>
      <protection/>
    </xf>
    <xf numFmtId="0" fontId="53" fillId="0" borderId="21" xfId="52" applyFont="1" applyBorder="1" applyAlignment="1">
      <alignment horizontal="center" wrapText="1"/>
      <protection/>
    </xf>
    <xf numFmtId="0" fontId="53" fillId="0" borderId="20" xfId="52" applyFont="1" applyBorder="1" applyAlignment="1">
      <alignment horizontal="center" vertical="center" wrapText="1"/>
      <protection/>
    </xf>
    <xf numFmtId="0" fontId="53" fillId="0" borderId="21" xfId="52" applyFont="1" applyBorder="1" applyAlignment="1">
      <alignment horizontal="center" vertical="center" wrapText="1"/>
      <protection/>
    </xf>
    <xf numFmtId="0" fontId="43" fillId="0" borderId="0" xfId="52" applyFont="1" applyAlignment="1">
      <alignment horizontal="right" vertical="center" wrapText="1"/>
      <protection/>
    </xf>
    <xf numFmtId="0" fontId="43" fillId="0" borderId="22" xfId="52" applyFont="1" applyBorder="1" applyAlignment="1">
      <alignment horizontal="center" vertical="center" wrapText="1"/>
      <protection/>
    </xf>
    <xf numFmtId="0" fontId="43" fillId="0" borderId="23" xfId="52" applyFont="1" applyBorder="1" applyAlignment="1">
      <alignment horizontal="center" vertical="center" wrapText="1"/>
      <protection/>
    </xf>
    <xf numFmtId="0" fontId="43" fillId="0" borderId="10" xfId="52" applyFont="1" applyBorder="1" applyAlignment="1">
      <alignment horizontal="center"/>
      <protection/>
    </xf>
    <xf numFmtId="0" fontId="43" fillId="0" borderId="15" xfId="52" applyFont="1" applyBorder="1" applyAlignment="1">
      <alignment horizontal="center" vertical="center" wrapText="1"/>
      <protection/>
    </xf>
    <xf numFmtId="0" fontId="44" fillId="0" borderId="0" xfId="52" applyFont="1" applyAlignment="1">
      <alignment horizontal="left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91;&#1088;&#1082;&#1080;&#1085;&#1072;%20&#1051;&#1080;&#1083;&#1080;&#1103;\Desktop\&#1073;&#1102;&#1076;&#1078;&#1077;&#1090;2019\&#1079;&#1072;&#1087;&#1080;&#1090;&#1080;\2&#1091;&#1090;&#1086;&#1095;_&#1060;&#1086;&#1088;&#1084;&#1072;%202019-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019-2 уточ"/>
    </sheetNames>
    <sheetDataSet>
      <sheetData sheetId="0">
        <row r="97">
          <cell r="A97">
            <v>2210</v>
          </cell>
          <cell r="B97" t="str">
            <v>Предмети, матеріали, обладнання та інвентар</v>
          </cell>
        </row>
        <row r="98">
          <cell r="A98">
            <v>2240</v>
          </cell>
          <cell r="B98" t="str">
            <v>Оплата послуг (крім комунальних)</v>
          </cell>
        </row>
        <row r="99">
          <cell r="A99">
            <v>2272</v>
          </cell>
          <cell r="B99" t="str">
            <v>Оплата водопостачання та водовідведення</v>
          </cell>
        </row>
        <row r="100">
          <cell r="A100">
            <v>2273</v>
          </cell>
          <cell r="B100" t="str">
            <v>Оплата електроенергії</v>
          </cell>
        </row>
        <row r="101">
          <cell r="A101">
            <v>2274</v>
          </cell>
          <cell r="B101" t="str">
            <v>Оплата природного газу</v>
          </cell>
        </row>
        <row r="102">
          <cell r="A102">
            <v>2800</v>
          </cell>
          <cell r="B102" t="str">
            <v>Інші поточні видатки</v>
          </cell>
        </row>
        <row r="103">
          <cell r="A103">
            <v>3110</v>
          </cell>
          <cell r="B103" t="str">
            <v>Придбання обладнання і предметів довгострокового користування</v>
          </cell>
        </row>
        <row r="104">
          <cell r="A104">
            <v>3132</v>
          </cell>
          <cell r="B104" t="str">
            <v>Капітальний ремонт інших об'єктів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4"/>
  <sheetViews>
    <sheetView tabSelected="1" zoomScalePageLayoutView="0" workbookViewId="0" topLeftCell="A1">
      <selection activeCell="E194" sqref="E194:F194"/>
    </sheetView>
  </sheetViews>
  <sheetFormatPr defaultColWidth="9.140625" defaultRowHeight="15"/>
  <cols>
    <col min="1" max="1" width="15.28125" style="1" customWidth="1"/>
    <col min="2" max="2" width="35.57421875" style="1" customWidth="1"/>
    <col min="3" max="3" width="17.140625" style="1" customWidth="1"/>
    <col min="4" max="4" width="13.421875" style="1" customWidth="1"/>
    <col min="5" max="5" width="14.8515625" style="1" customWidth="1"/>
    <col min="6" max="6" width="14.140625" style="1" customWidth="1"/>
    <col min="7" max="7" width="12.421875" style="1" customWidth="1"/>
    <col min="8" max="8" width="14.8515625" style="1" customWidth="1"/>
    <col min="9" max="9" width="13.28125" style="1" customWidth="1"/>
    <col min="10" max="10" width="12.7109375" style="1" customWidth="1"/>
    <col min="11" max="11" width="14.140625" style="1" customWidth="1"/>
    <col min="12" max="12" width="12.421875" style="1" customWidth="1"/>
    <col min="13" max="13" width="11.28125" style="1" customWidth="1"/>
    <col min="14" max="14" width="12.57421875" style="1" bestFit="1" customWidth="1"/>
    <col min="15" max="15" width="11.57421875" style="1" bestFit="1" customWidth="1"/>
    <col min="16" max="16384" width="9.140625" style="1" customWidth="1"/>
  </cols>
  <sheetData>
    <row r="1" ht="15">
      <c r="P1" s="2" t="s">
        <v>0</v>
      </c>
    </row>
    <row r="2" ht="15">
      <c r="P2" s="2" t="s">
        <v>1</v>
      </c>
    </row>
    <row r="3" ht="15">
      <c r="P3" s="2" t="s">
        <v>2</v>
      </c>
    </row>
    <row r="4" ht="15">
      <c r="P4" s="2" t="s">
        <v>75</v>
      </c>
    </row>
    <row r="5" ht="15">
      <c r="P5" s="2" t="s">
        <v>79</v>
      </c>
    </row>
    <row r="6" spans="1:16" ht="15">
      <c r="A6" s="50" t="s">
        <v>70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6" ht="15">
      <c r="A7" s="51" t="s">
        <v>80</v>
      </c>
      <c r="B7" s="51"/>
      <c r="C7" s="51"/>
      <c r="D7" s="51"/>
      <c r="E7" s="51"/>
      <c r="F7" s="51"/>
      <c r="G7" s="51"/>
      <c r="H7" s="51"/>
      <c r="I7" s="51"/>
      <c r="J7" s="51"/>
      <c r="K7" s="3"/>
      <c r="L7" s="52">
        <v>12</v>
      </c>
      <c r="M7" s="52"/>
      <c r="N7" s="3"/>
      <c r="O7" s="52">
        <v>42155106</v>
      </c>
      <c r="P7" s="52"/>
    </row>
    <row r="8" spans="1:16" ht="48" customHeight="1">
      <c r="A8" s="53" t="s">
        <v>81</v>
      </c>
      <c r="B8" s="53"/>
      <c r="C8" s="53"/>
      <c r="D8" s="53"/>
      <c r="E8" s="53"/>
      <c r="F8" s="53"/>
      <c r="G8" s="53"/>
      <c r="H8" s="53"/>
      <c r="I8" s="53"/>
      <c r="J8" s="53"/>
      <c r="K8" s="4"/>
      <c r="L8" s="54" t="s">
        <v>62</v>
      </c>
      <c r="M8" s="54"/>
      <c r="N8" s="4"/>
      <c r="O8" s="55" t="s">
        <v>60</v>
      </c>
      <c r="P8" s="55"/>
    </row>
    <row r="9" spans="1:16" ht="15" customHeight="1">
      <c r="A9" s="51" t="s">
        <v>161</v>
      </c>
      <c r="B9" s="51"/>
      <c r="C9" s="51"/>
      <c r="D9" s="51"/>
      <c r="E9" s="51"/>
      <c r="F9" s="51"/>
      <c r="G9" s="51"/>
      <c r="H9" s="51"/>
      <c r="I9" s="51"/>
      <c r="J9" s="51"/>
      <c r="K9" s="5"/>
      <c r="L9" s="56">
        <v>12</v>
      </c>
      <c r="M9" s="56"/>
      <c r="N9" s="5"/>
      <c r="O9" s="52">
        <v>42155106</v>
      </c>
      <c r="P9" s="52"/>
    </row>
    <row r="10" spans="1:16" ht="45.75" customHeight="1">
      <c r="A10" s="53" t="s">
        <v>82</v>
      </c>
      <c r="B10" s="53"/>
      <c r="C10" s="53"/>
      <c r="D10" s="53"/>
      <c r="E10" s="53"/>
      <c r="F10" s="53"/>
      <c r="G10" s="53"/>
      <c r="H10" s="53"/>
      <c r="I10" s="53"/>
      <c r="J10" s="53"/>
      <c r="K10" s="4"/>
      <c r="L10" s="57" t="s">
        <v>63</v>
      </c>
      <c r="M10" s="57"/>
      <c r="N10" s="4"/>
      <c r="O10" s="55" t="s">
        <v>60</v>
      </c>
      <c r="P10" s="55"/>
    </row>
    <row r="11" spans="1:16" ht="15">
      <c r="A11" s="6" t="s">
        <v>83</v>
      </c>
      <c r="B11" s="7">
        <v>1216030</v>
      </c>
      <c r="C11" s="58">
        <v>6030</v>
      </c>
      <c r="D11" s="58"/>
      <c r="E11" s="58"/>
      <c r="F11" s="59" t="s">
        <v>77</v>
      </c>
      <c r="G11" s="59"/>
      <c r="H11" s="58" t="s">
        <v>84</v>
      </c>
      <c r="I11" s="58"/>
      <c r="J11" s="58"/>
      <c r="K11" s="58"/>
      <c r="L11" s="58"/>
      <c r="M11" s="58"/>
      <c r="N11" s="8"/>
      <c r="O11" s="59" t="s">
        <v>160</v>
      </c>
      <c r="P11" s="59"/>
    </row>
    <row r="12" spans="2:16" ht="39.75" customHeight="1">
      <c r="B12" s="9" t="s">
        <v>64</v>
      </c>
      <c r="C12" s="60" t="s">
        <v>65</v>
      </c>
      <c r="D12" s="60"/>
      <c r="E12" s="60"/>
      <c r="F12" s="60" t="s">
        <v>85</v>
      </c>
      <c r="G12" s="60"/>
      <c r="H12" s="60" t="s">
        <v>86</v>
      </c>
      <c r="I12" s="60"/>
      <c r="J12" s="60"/>
      <c r="K12" s="60"/>
      <c r="L12" s="60"/>
      <c r="M12" s="60"/>
      <c r="N12" s="10"/>
      <c r="O12" s="60" t="s">
        <v>61</v>
      </c>
      <c r="P12" s="60"/>
    </row>
    <row r="13" spans="1:2" ht="15">
      <c r="A13" s="11"/>
      <c r="B13" s="12"/>
    </row>
    <row r="14" spans="1:2" s="47" customFormat="1" ht="15">
      <c r="A14" s="45"/>
      <c r="B14" s="12"/>
    </row>
    <row r="15" spans="1:16" ht="15">
      <c r="A15" s="61" t="s">
        <v>163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1:16" ht="15">
      <c r="A16" s="61" t="s">
        <v>164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</row>
    <row r="17" spans="1:16" ht="19.5" customHeight="1">
      <c r="A17" s="61" t="s">
        <v>87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</row>
    <row r="18" spans="1:16" ht="19.5" customHeight="1">
      <c r="A18" s="62" t="s">
        <v>88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1:16" ht="19.5" customHeight="1">
      <c r="A19" s="63" t="s">
        <v>89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</row>
    <row r="20" spans="1:16" ht="19.5" customHeight="1">
      <c r="A20" s="62" t="s">
        <v>90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</row>
    <row r="21" spans="1:16" ht="23.25" customHeight="1">
      <c r="A21" s="62" t="s">
        <v>91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</row>
    <row r="22" spans="1:16" s="47" customFormat="1" ht="23.25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1:16" ht="15">
      <c r="A23" s="61" t="s">
        <v>92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</row>
    <row r="24" spans="1:9" ht="25.5" customHeight="1">
      <c r="A24" s="64" t="s">
        <v>93</v>
      </c>
      <c r="B24" s="64"/>
      <c r="C24" s="64"/>
      <c r="D24" s="64"/>
      <c r="E24" s="64"/>
      <c r="F24" s="64"/>
      <c r="G24" s="64"/>
      <c r="H24" s="64"/>
      <c r="I24" s="64"/>
    </row>
    <row r="25" spans="1:9" ht="27" customHeight="1">
      <c r="A25" s="64" t="s">
        <v>94</v>
      </c>
      <c r="B25" s="64"/>
      <c r="C25" s="64"/>
      <c r="D25" s="64"/>
      <c r="E25" s="64"/>
      <c r="F25" s="64"/>
      <c r="G25" s="64"/>
      <c r="H25" s="64"/>
      <c r="I25" s="64"/>
    </row>
    <row r="26" spans="1:9" ht="32.25" customHeight="1">
      <c r="A26" s="64" t="s">
        <v>95</v>
      </c>
      <c r="B26" s="64"/>
      <c r="C26" s="64"/>
      <c r="D26" s="64"/>
      <c r="E26" s="64"/>
      <c r="F26" s="64"/>
      <c r="G26" s="64"/>
      <c r="H26" s="64"/>
      <c r="I26" s="64"/>
    </row>
    <row r="27" spans="1:9" ht="25.5" customHeight="1">
      <c r="A27" s="64" t="s">
        <v>157</v>
      </c>
      <c r="B27" s="64"/>
      <c r="C27" s="64"/>
      <c r="D27" s="64"/>
      <c r="E27" s="64"/>
      <c r="F27" s="64"/>
      <c r="G27" s="64"/>
      <c r="H27" s="64"/>
      <c r="I27" s="64"/>
    </row>
    <row r="28" spans="1:9" ht="24.75" customHeight="1">
      <c r="A28" s="64" t="s">
        <v>96</v>
      </c>
      <c r="B28" s="64"/>
      <c r="C28" s="64"/>
      <c r="D28" s="64"/>
      <c r="E28" s="64"/>
      <c r="F28" s="64"/>
      <c r="G28" s="64"/>
      <c r="H28" s="64"/>
      <c r="I28" s="64"/>
    </row>
    <row r="29" spans="1:16" ht="32.25" customHeight="1">
      <c r="A29" s="64" t="s">
        <v>97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</row>
    <row r="30" spans="1:16" ht="33" customHeight="1">
      <c r="A30" s="64" t="s">
        <v>98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1:16" ht="33" customHeight="1">
      <c r="A31" s="64" t="s">
        <v>159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</row>
    <row r="32" spans="1:16" ht="30.75" customHeight="1">
      <c r="A32" s="64" t="s">
        <v>99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</row>
    <row r="33" spans="1:16" ht="42.75" customHeight="1">
      <c r="A33" s="64" t="s">
        <v>100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</row>
    <row r="34" spans="1:16" ht="45.75" customHeight="1">
      <c r="A34" s="64" t="s">
        <v>101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</row>
    <row r="35" spans="1:16" ht="42.75" customHeight="1">
      <c r="A35" s="65" t="s">
        <v>165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</row>
    <row r="36" spans="1:16" ht="30.75" customHeight="1">
      <c r="A36" s="65" t="s">
        <v>158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</row>
    <row r="37" spans="1:16" ht="49.5" customHeigh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</row>
    <row r="38" spans="1:16" ht="15">
      <c r="A38" s="61" t="s">
        <v>55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</row>
    <row r="39" spans="1:16" ht="15">
      <c r="A39" s="61" t="s">
        <v>71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</row>
    <row r="40" spans="1:14" ht="15">
      <c r="A40" s="67" t="s">
        <v>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</row>
    <row r="41" spans="1:14" ht="15">
      <c r="A41" s="66" t="s">
        <v>8</v>
      </c>
      <c r="B41" s="66" t="s">
        <v>3</v>
      </c>
      <c r="C41" s="66" t="s">
        <v>66</v>
      </c>
      <c r="D41" s="66"/>
      <c r="E41" s="66"/>
      <c r="F41" s="66"/>
      <c r="G41" s="66" t="s">
        <v>67</v>
      </c>
      <c r="H41" s="66"/>
      <c r="I41" s="66"/>
      <c r="J41" s="66"/>
      <c r="K41" s="66" t="s">
        <v>68</v>
      </c>
      <c r="L41" s="66"/>
      <c r="M41" s="66"/>
      <c r="N41" s="66"/>
    </row>
    <row r="42" spans="1:14" ht="68.25" customHeight="1">
      <c r="A42" s="66"/>
      <c r="B42" s="66"/>
      <c r="C42" s="13" t="s">
        <v>9</v>
      </c>
      <c r="D42" s="13" t="s">
        <v>10</v>
      </c>
      <c r="E42" s="13" t="s">
        <v>11</v>
      </c>
      <c r="F42" s="13" t="s">
        <v>102</v>
      </c>
      <c r="G42" s="13" t="s">
        <v>9</v>
      </c>
      <c r="H42" s="13" t="s">
        <v>10</v>
      </c>
      <c r="I42" s="13" t="s">
        <v>11</v>
      </c>
      <c r="J42" s="13" t="s">
        <v>103</v>
      </c>
      <c r="K42" s="13" t="s">
        <v>9</v>
      </c>
      <c r="L42" s="13" t="s">
        <v>10</v>
      </c>
      <c r="M42" s="13" t="s">
        <v>11</v>
      </c>
      <c r="N42" s="13" t="s">
        <v>104</v>
      </c>
    </row>
    <row r="43" spans="1:14" ht="15">
      <c r="A43" s="13">
        <v>1</v>
      </c>
      <c r="B43" s="13">
        <v>2</v>
      </c>
      <c r="C43" s="13">
        <v>3</v>
      </c>
      <c r="D43" s="13">
        <v>4</v>
      </c>
      <c r="E43" s="13">
        <v>5</v>
      </c>
      <c r="F43" s="13">
        <v>6</v>
      </c>
      <c r="G43" s="13">
        <v>7</v>
      </c>
      <c r="H43" s="13">
        <v>8</v>
      </c>
      <c r="I43" s="13">
        <v>9</v>
      </c>
      <c r="J43" s="13">
        <v>10</v>
      </c>
      <c r="K43" s="13">
        <v>11</v>
      </c>
      <c r="L43" s="13">
        <v>12</v>
      </c>
      <c r="M43" s="13">
        <v>13</v>
      </c>
      <c r="N43" s="13">
        <v>14</v>
      </c>
    </row>
    <row r="44" spans="1:14" ht="30">
      <c r="A44" s="13" t="s">
        <v>105</v>
      </c>
      <c r="B44" s="14" t="s">
        <v>12</v>
      </c>
      <c r="C44" s="15">
        <v>5289533</v>
      </c>
      <c r="D44" s="15" t="s">
        <v>13</v>
      </c>
      <c r="E44" s="15" t="s">
        <v>13</v>
      </c>
      <c r="F44" s="16">
        <f>C44</f>
        <v>5289533</v>
      </c>
      <c r="G44" s="15">
        <v>7562653</v>
      </c>
      <c r="H44" s="15" t="s">
        <v>13</v>
      </c>
      <c r="I44" s="15" t="s">
        <v>13</v>
      </c>
      <c r="J44" s="17">
        <f>G44</f>
        <v>7562653</v>
      </c>
      <c r="K44" s="15">
        <v>8340900</v>
      </c>
      <c r="L44" s="15" t="s">
        <v>13</v>
      </c>
      <c r="M44" s="15" t="s">
        <v>13</v>
      </c>
      <c r="N44" s="17">
        <f>K44</f>
        <v>8340900</v>
      </c>
    </row>
    <row r="45" spans="1:14" ht="45">
      <c r="A45" s="13">
        <v>25010300</v>
      </c>
      <c r="B45" s="14" t="s">
        <v>106</v>
      </c>
      <c r="C45" s="15" t="s">
        <v>13</v>
      </c>
      <c r="D45" s="15">
        <v>6706</v>
      </c>
      <c r="E45" s="15"/>
      <c r="F45" s="16">
        <f>D45</f>
        <v>6706</v>
      </c>
      <c r="G45" s="15" t="s">
        <v>13</v>
      </c>
      <c r="H45" s="15">
        <v>5929</v>
      </c>
      <c r="I45" s="15"/>
      <c r="J45" s="17">
        <f>H45</f>
        <v>5929</v>
      </c>
      <c r="K45" s="15" t="s">
        <v>13</v>
      </c>
      <c r="L45" s="15">
        <v>4404</v>
      </c>
      <c r="M45" s="15"/>
      <c r="N45" s="17">
        <f>L45</f>
        <v>4404</v>
      </c>
    </row>
    <row r="46" spans="1:14" ht="45">
      <c r="A46" s="13">
        <v>25020200</v>
      </c>
      <c r="B46" s="14" t="s">
        <v>107</v>
      </c>
      <c r="C46" s="15" t="s">
        <v>13</v>
      </c>
      <c r="D46" s="15">
        <v>310856</v>
      </c>
      <c r="E46" s="15"/>
      <c r="F46" s="16">
        <f>D46</f>
        <v>310856</v>
      </c>
      <c r="G46" s="15" t="s">
        <v>13</v>
      </c>
      <c r="H46" s="15"/>
      <c r="I46" s="15"/>
      <c r="J46" s="17">
        <f>H46</f>
        <v>0</v>
      </c>
      <c r="K46" s="15" t="s">
        <v>13</v>
      </c>
      <c r="L46" s="15"/>
      <c r="M46" s="15"/>
      <c r="N46" s="17">
        <f>L46</f>
        <v>0</v>
      </c>
    </row>
    <row r="47" spans="1:14" ht="45">
      <c r="A47" s="13">
        <v>602400</v>
      </c>
      <c r="B47" s="14" t="s">
        <v>107</v>
      </c>
      <c r="C47" s="15" t="s">
        <v>13</v>
      </c>
      <c r="D47" s="15">
        <v>2870370</v>
      </c>
      <c r="E47" s="15">
        <v>2870370</v>
      </c>
      <c r="F47" s="16">
        <f>E47</f>
        <v>2870370</v>
      </c>
      <c r="G47" s="15" t="s">
        <v>13</v>
      </c>
      <c r="H47" s="15">
        <v>211500</v>
      </c>
      <c r="I47" s="15">
        <f>H47</f>
        <v>211500</v>
      </c>
      <c r="J47" s="17">
        <f>H47</f>
        <v>211500</v>
      </c>
      <c r="K47" s="15" t="s">
        <v>13</v>
      </c>
      <c r="L47" s="15"/>
      <c r="M47" s="15">
        <f>L47</f>
        <v>0</v>
      </c>
      <c r="N47" s="17">
        <f>L47</f>
        <v>0</v>
      </c>
    </row>
    <row r="48" spans="1:14" ht="15">
      <c r="A48" s="13" t="s">
        <v>105</v>
      </c>
      <c r="B48" s="14" t="s">
        <v>14</v>
      </c>
      <c r="C48" s="15" t="s">
        <v>13</v>
      </c>
      <c r="D48" s="15"/>
      <c r="E48" s="15"/>
      <c r="F48" s="16"/>
      <c r="G48" s="15" t="s">
        <v>13</v>
      </c>
      <c r="H48" s="15"/>
      <c r="I48" s="15"/>
      <c r="J48" s="17" t="s">
        <v>105</v>
      </c>
      <c r="K48" s="15" t="s">
        <v>13</v>
      </c>
      <c r="L48" s="15"/>
      <c r="M48" s="15"/>
      <c r="N48" s="17" t="s">
        <v>105</v>
      </c>
    </row>
    <row r="49" spans="1:14" ht="15.75" thickBot="1">
      <c r="A49" s="13" t="s">
        <v>105</v>
      </c>
      <c r="B49" s="13" t="s">
        <v>6</v>
      </c>
      <c r="C49" s="18">
        <f>C44</f>
        <v>5289533</v>
      </c>
      <c r="D49" s="18">
        <f>D47+D46+D45</f>
        <v>3187932</v>
      </c>
      <c r="E49" s="18">
        <f>E47+E46+E45</f>
        <v>2870370</v>
      </c>
      <c r="F49" s="19">
        <f>F47+F46+F45+F44</f>
        <v>8477465</v>
      </c>
      <c r="G49" s="18">
        <f>G44</f>
        <v>7562653</v>
      </c>
      <c r="H49" s="18">
        <f>H47+H45</f>
        <v>217429</v>
      </c>
      <c r="I49" s="18">
        <f>I47</f>
        <v>211500</v>
      </c>
      <c r="J49" s="17">
        <f>SUM(J44:J48)</f>
        <v>7780082</v>
      </c>
      <c r="K49" s="18">
        <f>K44</f>
        <v>8340900</v>
      </c>
      <c r="L49" s="18">
        <f>L47+L45+L46</f>
        <v>4404</v>
      </c>
      <c r="M49" s="18">
        <f>M47</f>
        <v>0</v>
      </c>
      <c r="N49" s="17">
        <f>SUM(N44:N48)</f>
        <v>8345304</v>
      </c>
    </row>
    <row r="51" spans="1:10" ht="15">
      <c r="A51" s="68" t="s">
        <v>166</v>
      </c>
      <c r="B51" s="68"/>
      <c r="C51" s="68"/>
      <c r="D51" s="68"/>
      <c r="E51" s="68"/>
      <c r="F51" s="68"/>
      <c r="G51" s="68"/>
      <c r="H51" s="68"/>
      <c r="I51" s="68"/>
      <c r="J51" s="68"/>
    </row>
    <row r="52" spans="1:10" ht="15">
      <c r="A52" s="66" t="s">
        <v>8</v>
      </c>
      <c r="B52" s="66" t="s">
        <v>3</v>
      </c>
      <c r="C52" s="66" t="s">
        <v>54</v>
      </c>
      <c r="D52" s="66"/>
      <c r="E52" s="66"/>
      <c r="F52" s="66"/>
      <c r="G52" s="66" t="s">
        <v>69</v>
      </c>
      <c r="H52" s="66"/>
      <c r="I52" s="66"/>
      <c r="J52" s="66"/>
    </row>
    <row r="53" spans="1:10" ht="60.75" customHeight="1">
      <c r="A53" s="66"/>
      <c r="B53" s="66"/>
      <c r="C53" s="13" t="s">
        <v>9</v>
      </c>
      <c r="D53" s="13" t="s">
        <v>10</v>
      </c>
      <c r="E53" s="13" t="s">
        <v>11</v>
      </c>
      <c r="F53" s="13" t="s">
        <v>102</v>
      </c>
      <c r="G53" s="13" t="s">
        <v>9</v>
      </c>
      <c r="H53" s="13" t="s">
        <v>10</v>
      </c>
      <c r="I53" s="13" t="s">
        <v>11</v>
      </c>
      <c r="J53" s="13" t="s">
        <v>103</v>
      </c>
    </row>
    <row r="54" spans="1:10" ht="15">
      <c r="A54" s="13">
        <v>1</v>
      </c>
      <c r="B54" s="13">
        <v>2</v>
      </c>
      <c r="C54" s="13">
        <v>3</v>
      </c>
      <c r="D54" s="13">
        <v>4</v>
      </c>
      <c r="E54" s="13">
        <v>5</v>
      </c>
      <c r="F54" s="13">
        <v>6</v>
      </c>
      <c r="G54" s="13">
        <v>7</v>
      </c>
      <c r="H54" s="13">
        <v>8</v>
      </c>
      <c r="I54" s="13">
        <v>9</v>
      </c>
      <c r="J54" s="13">
        <v>10</v>
      </c>
    </row>
    <row r="55" spans="1:10" ht="25.5">
      <c r="A55" s="14" t="s">
        <v>105</v>
      </c>
      <c r="B55" s="20" t="s">
        <v>12</v>
      </c>
      <c r="C55" s="21">
        <v>8862700</v>
      </c>
      <c r="D55" s="21" t="s">
        <v>13</v>
      </c>
      <c r="E55" s="21" t="s">
        <v>105</v>
      </c>
      <c r="F55" s="21">
        <f>C55</f>
        <v>8862700</v>
      </c>
      <c r="G55" s="21">
        <v>9334662</v>
      </c>
      <c r="H55" s="21" t="s">
        <v>13</v>
      </c>
      <c r="I55" s="21" t="s">
        <v>105</v>
      </c>
      <c r="J55" s="21">
        <f>G55</f>
        <v>9334662</v>
      </c>
    </row>
    <row r="56" spans="1:10" ht="25.5">
      <c r="A56" s="13">
        <v>25010300</v>
      </c>
      <c r="B56" s="20" t="s">
        <v>109</v>
      </c>
      <c r="C56" s="21" t="s">
        <v>13</v>
      </c>
      <c r="D56" s="21">
        <v>4404</v>
      </c>
      <c r="E56" s="21" t="s">
        <v>105</v>
      </c>
      <c r="F56" s="21">
        <f>D56</f>
        <v>4404</v>
      </c>
      <c r="G56" s="21" t="s">
        <v>13</v>
      </c>
      <c r="H56" s="21">
        <v>4404</v>
      </c>
      <c r="I56" s="21" t="s">
        <v>105</v>
      </c>
      <c r="J56" s="21">
        <f>H56</f>
        <v>4404</v>
      </c>
    </row>
    <row r="57" spans="1:10" ht="25.5">
      <c r="A57" s="14" t="s">
        <v>105</v>
      </c>
      <c r="B57" s="20" t="s">
        <v>110</v>
      </c>
      <c r="C57" s="21" t="s">
        <v>13</v>
      </c>
      <c r="D57" s="21" t="s">
        <v>105</v>
      </c>
      <c r="E57" s="21" t="s">
        <v>105</v>
      </c>
      <c r="F57" s="21" t="s">
        <v>105</v>
      </c>
      <c r="G57" s="21" t="s">
        <v>13</v>
      </c>
      <c r="H57" s="21" t="s">
        <v>105</v>
      </c>
      <c r="I57" s="21" t="s">
        <v>105</v>
      </c>
      <c r="J57" s="21" t="s">
        <v>105</v>
      </c>
    </row>
    <row r="58" spans="1:10" ht="15">
      <c r="A58" s="14" t="s">
        <v>105</v>
      </c>
      <c r="B58" s="20" t="s">
        <v>14</v>
      </c>
      <c r="C58" s="21" t="s">
        <v>13</v>
      </c>
      <c r="D58" s="21" t="s">
        <v>105</v>
      </c>
      <c r="E58" s="21" t="s">
        <v>105</v>
      </c>
      <c r="F58" s="21" t="s">
        <v>105</v>
      </c>
      <c r="G58" s="21" t="s">
        <v>13</v>
      </c>
      <c r="H58" s="21" t="s">
        <v>105</v>
      </c>
      <c r="I58" s="21" t="s">
        <v>105</v>
      </c>
      <c r="J58" s="21" t="s">
        <v>105</v>
      </c>
    </row>
    <row r="59" spans="1:10" ht="15">
      <c r="A59" s="14" t="s">
        <v>105</v>
      </c>
      <c r="B59" s="22" t="s">
        <v>6</v>
      </c>
      <c r="C59" s="21">
        <f>C55</f>
        <v>8862700</v>
      </c>
      <c r="D59" s="21">
        <f>D56</f>
        <v>4404</v>
      </c>
      <c r="E59" s="21" t="s">
        <v>105</v>
      </c>
      <c r="F59" s="21">
        <f>F56+F55</f>
        <v>8867104</v>
      </c>
      <c r="G59" s="21">
        <f>G55</f>
        <v>9334662</v>
      </c>
      <c r="H59" s="21">
        <f>H56</f>
        <v>4404</v>
      </c>
      <c r="I59" s="21" t="s">
        <v>105</v>
      </c>
      <c r="J59" s="21">
        <f>J55+J56</f>
        <v>9339066</v>
      </c>
    </row>
    <row r="61" spans="1:14" ht="15">
      <c r="A61" s="61" t="s">
        <v>15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</row>
    <row r="62" spans="1:14" ht="15">
      <c r="A62" s="61" t="s">
        <v>72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</row>
    <row r="63" spans="1:14" ht="15">
      <c r="A63" s="67" t="s">
        <v>7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1:14" ht="21.75" customHeight="1">
      <c r="A64" s="66" t="s">
        <v>16</v>
      </c>
      <c r="B64" s="66" t="s">
        <v>3</v>
      </c>
      <c r="C64" s="66" t="s">
        <v>66</v>
      </c>
      <c r="D64" s="66"/>
      <c r="E64" s="66"/>
      <c r="F64" s="66"/>
      <c r="G64" s="66" t="s">
        <v>67</v>
      </c>
      <c r="H64" s="66"/>
      <c r="I64" s="66"/>
      <c r="J64" s="66"/>
      <c r="K64" s="66" t="s">
        <v>68</v>
      </c>
      <c r="L64" s="66"/>
      <c r="M64" s="66"/>
      <c r="N64" s="66"/>
    </row>
    <row r="65" spans="1:14" ht="63" customHeight="1">
      <c r="A65" s="66"/>
      <c r="B65" s="66"/>
      <c r="C65" s="13" t="s">
        <v>9</v>
      </c>
      <c r="D65" s="13" t="s">
        <v>10</v>
      </c>
      <c r="E65" s="13" t="s">
        <v>11</v>
      </c>
      <c r="F65" s="13" t="s">
        <v>102</v>
      </c>
      <c r="G65" s="13" t="s">
        <v>9</v>
      </c>
      <c r="H65" s="13" t="s">
        <v>10</v>
      </c>
      <c r="I65" s="13" t="s">
        <v>11</v>
      </c>
      <c r="J65" s="13" t="s">
        <v>103</v>
      </c>
      <c r="K65" s="13" t="s">
        <v>9</v>
      </c>
      <c r="L65" s="13" t="s">
        <v>10</v>
      </c>
      <c r="M65" s="13" t="s">
        <v>11</v>
      </c>
      <c r="N65" s="13" t="s">
        <v>104</v>
      </c>
    </row>
    <row r="66" spans="1:14" ht="15">
      <c r="A66" s="13">
        <v>1</v>
      </c>
      <c r="B66" s="13">
        <v>2</v>
      </c>
      <c r="C66" s="13">
        <v>3</v>
      </c>
      <c r="D66" s="13">
        <v>4</v>
      </c>
      <c r="E66" s="13">
        <v>5</v>
      </c>
      <c r="F66" s="13">
        <v>6</v>
      </c>
      <c r="G66" s="13">
        <v>7</v>
      </c>
      <c r="H66" s="13">
        <v>8</v>
      </c>
      <c r="I66" s="13">
        <v>9</v>
      </c>
      <c r="J66" s="13">
        <v>10</v>
      </c>
      <c r="K66" s="13">
        <v>11</v>
      </c>
      <c r="L66" s="13">
        <v>12</v>
      </c>
      <c r="M66" s="13">
        <v>13</v>
      </c>
      <c r="N66" s="13">
        <v>14</v>
      </c>
    </row>
    <row r="67" spans="1:14" ht="32.25" customHeight="1">
      <c r="A67" s="13">
        <f>'[1]Форма 2019-2 уточ'!A97</f>
        <v>2210</v>
      </c>
      <c r="B67" s="25" t="str">
        <f>'[1]Форма 2019-2 уточ'!B97</f>
        <v>Предмети, матеріали, обладнання та інвентар</v>
      </c>
      <c r="C67" s="17">
        <v>228959</v>
      </c>
      <c r="D67" s="17"/>
      <c r="E67" s="17"/>
      <c r="F67" s="17">
        <f>C67+D67</f>
        <v>228959</v>
      </c>
      <c r="G67" s="17">
        <v>253260</v>
      </c>
      <c r="H67" s="17"/>
      <c r="I67" s="17"/>
      <c r="J67" s="17">
        <f>G67+H67</f>
        <v>253260</v>
      </c>
      <c r="K67" s="17"/>
      <c r="L67" s="17"/>
      <c r="M67" s="17"/>
      <c r="N67" s="17">
        <f>K67+L67</f>
        <v>0</v>
      </c>
    </row>
    <row r="68" spans="1:15" ht="24" customHeight="1">
      <c r="A68" s="13">
        <f>'[1]Форма 2019-2 уточ'!A98</f>
        <v>2240</v>
      </c>
      <c r="B68" s="25" t="str">
        <f>'[1]Форма 2019-2 уточ'!B98</f>
        <v>Оплата послуг (крім комунальних)</v>
      </c>
      <c r="C68" s="17">
        <v>4902542</v>
      </c>
      <c r="D68" s="17"/>
      <c r="E68" s="17"/>
      <c r="F68" s="17">
        <f aca="true" t="shared" si="0" ref="F68:F73">C68+D68</f>
        <v>4902542</v>
      </c>
      <c r="G68" s="17">
        <v>7110843</v>
      </c>
      <c r="H68" s="17">
        <v>4419</v>
      </c>
      <c r="I68" s="17"/>
      <c r="J68" s="17">
        <f aca="true" t="shared" si="1" ref="J68:J73">G68+H68</f>
        <v>7115262</v>
      </c>
      <c r="K68" s="17">
        <v>8081765</v>
      </c>
      <c r="L68" s="17">
        <v>3204</v>
      </c>
      <c r="M68" s="17"/>
      <c r="N68" s="17">
        <f>K68+L68</f>
        <v>8084969</v>
      </c>
      <c r="O68" s="23"/>
    </row>
    <row r="69" spans="1:15" ht="39.75" customHeight="1">
      <c r="A69" s="13">
        <f>'[1]Форма 2019-2 уточ'!A99</f>
        <v>2272</v>
      </c>
      <c r="B69" s="25" t="str">
        <f>'[1]Форма 2019-2 уточ'!B99</f>
        <v>Оплата водопостачання та водовідведення</v>
      </c>
      <c r="C69" s="17">
        <v>20912</v>
      </c>
      <c r="D69" s="17">
        <v>5476</v>
      </c>
      <c r="E69" s="17"/>
      <c r="F69" s="17">
        <f t="shared" si="0"/>
        <v>26388</v>
      </c>
      <c r="G69" s="17">
        <v>34000</v>
      </c>
      <c r="H69" s="17">
        <v>280</v>
      </c>
      <c r="I69" s="17"/>
      <c r="J69" s="17">
        <f t="shared" si="1"/>
        <v>34280</v>
      </c>
      <c r="K69" s="17">
        <v>50000</v>
      </c>
      <c r="L69" s="17"/>
      <c r="M69" s="17"/>
      <c r="N69" s="17">
        <f>K69+L69</f>
        <v>50000</v>
      </c>
      <c r="O69" s="23"/>
    </row>
    <row r="70" spans="1:15" ht="15">
      <c r="A70" s="13">
        <f>'[1]Форма 2019-2 уточ'!A100</f>
        <v>2273</v>
      </c>
      <c r="B70" s="25" t="str">
        <f>'[1]Форма 2019-2 уточ'!B100</f>
        <v>Оплата електроенергії</v>
      </c>
      <c r="C70" s="17">
        <v>29287</v>
      </c>
      <c r="D70" s="17"/>
      <c r="E70" s="17"/>
      <c r="F70" s="17">
        <f t="shared" si="0"/>
        <v>29287</v>
      </c>
      <c r="G70" s="17">
        <v>20000</v>
      </c>
      <c r="H70" s="17"/>
      <c r="I70" s="17"/>
      <c r="J70" s="17">
        <f t="shared" si="1"/>
        <v>20000</v>
      </c>
      <c r="K70" s="17">
        <v>50000</v>
      </c>
      <c r="L70" s="17"/>
      <c r="M70" s="17"/>
      <c r="N70" s="17">
        <f>K70+L70</f>
        <v>50000</v>
      </c>
      <c r="O70" s="23"/>
    </row>
    <row r="71" spans="1:15" ht="15">
      <c r="A71" s="13">
        <f>'[1]Форма 2019-2 уточ'!A101</f>
        <v>2274</v>
      </c>
      <c r="B71" s="25" t="str">
        <f>'[1]Форма 2019-2 уточ'!B101</f>
        <v>Оплата природного газу</v>
      </c>
      <c r="C71" s="17">
        <v>107833</v>
      </c>
      <c r="D71" s="17"/>
      <c r="E71" s="17"/>
      <c r="F71" s="17">
        <f t="shared" si="0"/>
        <v>107833</v>
      </c>
      <c r="G71" s="17">
        <v>144550</v>
      </c>
      <c r="H71" s="17"/>
      <c r="I71" s="17"/>
      <c r="J71" s="17">
        <f t="shared" si="1"/>
        <v>144550</v>
      </c>
      <c r="K71" s="17">
        <v>159135</v>
      </c>
      <c r="L71" s="17"/>
      <c r="M71" s="17"/>
      <c r="N71" s="17">
        <f>K71+L71</f>
        <v>159135</v>
      </c>
      <c r="O71" s="23"/>
    </row>
    <row r="72" spans="1:15" ht="15">
      <c r="A72" s="13">
        <f>'[1]Форма 2019-2 уточ'!A102</f>
        <v>2800</v>
      </c>
      <c r="B72" s="25" t="str">
        <f>'[1]Форма 2019-2 уточ'!B102</f>
        <v>Інші поточні видатки</v>
      </c>
      <c r="C72" s="17"/>
      <c r="D72" s="17">
        <v>1230</v>
      </c>
      <c r="E72" s="17"/>
      <c r="F72" s="17">
        <f t="shared" si="0"/>
        <v>1230</v>
      </c>
      <c r="G72" s="17"/>
      <c r="H72" s="17">
        <v>1230</v>
      </c>
      <c r="I72" s="17"/>
      <c r="J72" s="17">
        <f t="shared" si="1"/>
        <v>1230</v>
      </c>
      <c r="K72" s="17"/>
      <c r="L72" s="17">
        <v>1200</v>
      </c>
      <c r="M72" s="17"/>
      <c r="N72" s="17">
        <f>L72</f>
        <v>1200</v>
      </c>
      <c r="O72" s="23"/>
    </row>
    <row r="73" spans="1:15" ht="33.75" customHeight="1">
      <c r="A73" s="13">
        <f>'[1]Форма 2019-2 уточ'!A103</f>
        <v>3110</v>
      </c>
      <c r="B73" s="25" t="str">
        <f>'[1]Форма 2019-2 уточ'!B103</f>
        <v>Придбання обладнання і предметів довгострокового користування</v>
      </c>
      <c r="C73" s="24"/>
      <c r="D73" s="17">
        <f>219400</f>
        <v>219400</v>
      </c>
      <c r="E73" s="17">
        <v>219400</v>
      </c>
      <c r="F73" s="17">
        <f t="shared" si="0"/>
        <v>219400</v>
      </c>
      <c r="G73" s="17"/>
      <c r="H73" s="17">
        <v>211500</v>
      </c>
      <c r="I73" s="17">
        <v>211500</v>
      </c>
      <c r="J73" s="17">
        <f t="shared" si="1"/>
        <v>211500</v>
      </c>
      <c r="K73" s="17" t="s">
        <v>105</v>
      </c>
      <c r="L73" s="17" t="s">
        <v>105</v>
      </c>
      <c r="M73" s="24" t="s">
        <v>105</v>
      </c>
      <c r="N73" s="17">
        <v>0</v>
      </c>
      <c r="O73" s="23"/>
    </row>
    <row r="74" spans="1:15" ht="18.75" customHeight="1">
      <c r="A74" s="13">
        <f>'[1]Форма 2019-2 уточ'!A104</f>
        <v>3132</v>
      </c>
      <c r="B74" s="14" t="str">
        <f>'[1]Форма 2019-2 уточ'!B104</f>
        <v>Капітальний ремонт інших об'єктів</v>
      </c>
      <c r="C74" s="17" t="s">
        <v>105</v>
      </c>
      <c r="D74" s="17">
        <f>2650970+135377</f>
        <v>2786347</v>
      </c>
      <c r="E74" s="17">
        <v>2650970</v>
      </c>
      <c r="F74" s="17">
        <f>D74</f>
        <v>2786347</v>
      </c>
      <c r="G74" s="17" t="s">
        <v>105</v>
      </c>
      <c r="H74" s="17"/>
      <c r="I74" s="17"/>
      <c r="J74" s="17">
        <f>H74</f>
        <v>0</v>
      </c>
      <c r="K74" s="17" t="s">
        <v>105</v>
      </c>
      <c r="L74" s="17">
        <f>L47+L46</f>
        <v>0</v>
      </c>
      <c r="M74" s="17">
        <f>L74</f>
        <v>0</v>
      </c>
      <c r="N74" s="17">
        <f>L74</f>
        <v>0</v>
      </c>
      <c r="O74" s="23"/>
    </row>
    <row r="75" spans="1:15" ht="15">
      <c r="A75" s="13" t="s">
        <v>105</v>
      </c>
      <c r="B75" s="13" t="s">
        <v>6</v>
      </c>
      <c r="C75" s="17">
        <f aca="true" t="shared" si="2" ref="C75:N75">SUM(C67:C74)</f>
        <v>5289533</v>
      </c>
      <c r="D75" s="17">
        <f t="shared" si="2"/>
        <v>3012453</v>
      </c>
      <c r="E75" s="17">
        <f t="shared" si="2"/>
        <v>2870370</v>
      </c>
      <c r="F75" s="17">
        <f t="shared" si="2"/>
        <v>8301986</v>
      </c>
      <c r="G75" s="17">
        <f t="shared" si="2"/>
        <v>7562653</v>
      </c>
      <c r="H75" s="17">
        <f t="shared" si="2"/>
        <v>217429</v>
      </c>
      <c r="I75" s="17">
        <f t="shared" si="2"/>
        <v>211500</v>
      </c>
      <c r="J75" s="17">
        <f t="shared" si="2"/>
        <v>7780082</v>
      </c>
      <c r="K75" s="17">
        <f t="shared" si="2"/>
        <v>8340900</v>
      </c>
      <c r="L75" s="17">
        <f t="shared" si="2"/>
        <v>4404</v>
      </c>
      <c r="M75" s="17">
        <f t="shared" si="2"/>
        <v>0</v>
      </c>
      <c r="N75" s="17">
        <f t="shared" si="2"/>
        <v>8345304</v>
      </c>
      <c r="O75" s="23"/>
    </row>
    <row r="78" spans="1:14" ht="15">
      <c r="A78" s="68" t="s">
        <v>148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</row>
    <row r="79" spans="1:14" ht="15">
      <c r="A79" s="67" t="s">
        <v>7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</row>
    <row r="80" spans="1:14" ht="15">
      <c r="A80" s="66" t="s">
        <v>17</v>
      </c>
      <c r="B80" s="66" t="s">
        <v>3</v>
      </c>
      <c r="C80" s="66" t="s">
        <v>66</v>
      </c>
      <c r="D80" s="66"/>
      <c r="E80" s="66"/>
      <c r="F80" s="66"/>
      <c r="G80" s="66" t="s">
        <v>67</v>
      </c>
      <c r="H80" s="66"/>
      <c r="I80" s="66"/>
      <c r="J80" s="66"/>
      <c r="K80" s="66" t="s">
        <v>68</v>
      </c>
      <c r="L80" s="66"/>
      <c r="M80" s="66"/>
      <c r="N80" s="66"/>
    </row>
    <row r="81" spans="1:14" ht="58.5" customHeight="1">
      <c r="A81" s="66"/>
      <c r="B81" s="66"/>
      <c r="C81" s="13" t="s">
        <v>9</v>
      </c>
      <c r="D81" s="13" t="s">
        <v>10</v>
      </c>
      <c r="E81" s="13" t="s">
        <v>11</v>
      </c>
      <c r="F81" s="13" t="s">
        <v>102</v>
      </c>
      <c r="G81" s="13" t="s">
        <v>9</v>
      </c>
      <c r="H81" s="13" t="s">
        <v>10</v>
      </c>
      <c r="I81" s="13" t="s">
        <v>11</v>
      </c>
      <c r="J81" s="13" t="s">
        <v>103</v>
      </c>
      <c r="K81" s="13" t="s">
        <v>9</v>
      </c>
      <c r="L81" s="13" t="s">
        <v>10</v>
      </c>
      <c r="M81" s="13" t="s">
        <v>11</v>
      </c>
      <c r="N81" s="13" t="s">
        <v>104</v>
      </c>
    </row>
    <row r="82" spans="1:14" ht="15">
      <c r="A82" s="13">
        <v>1</v>
      </c>
      <c r="B82" s="13">
        <v>2</v>
      </c>
      <c r="C82" s="13">
        <v>3</v>
      </c>
      <c r="D82" s="13">
        <v>4</v>
      </c>
      <c r="E82" s="13">
        <v>5</v>
      </c>
      <c r="F82" s="13">
        <v>6</v>
      </c>
      <c r="G82" s="13">
        <v>7</v>
      </c>
      <c r="H82" s="13">
        <v>8</v>
      </c>
      <c r="I82" s="13">
        <v>9</v>
      </c>
      <c r="J82" s="13">
        <v>10</v>
      </c>
      <c r="K82" s="13">
        <v>11</v>
      </c>
      <c r="L82" s="13">
        <v>12</v>
      </c>
      <c r="M82" s="13">
        <v>13</v>
      </c>
      <c r="N82" s="13">
        <v>14</v>
      </c>
    </row>
    <row r="83" spans="1:14" ht="15">
      <c r="A83" s="14"/>
      <c r="B83" s="14" t="s">
        <v>105</v>
      </c>
      <c r="C83" s="14" t="s">
        <v>105</v>
      </c>
      <c r="D83" s="14" t="s">
        <v>105</v>
      </c>
      <c r="E83" s="14" t="s">
        <v>105</v>
      </c>
      <c r="F83" s="14" t="s">
        <v>105</v>
      </c>
      <c r="G83" s="14" t="s">
        <v>105</v>
      </c>
      <c r="H83" s="14" t="s">
        <v>105</v>
      </c>
      <c r="I83" s="14" t="s">
        <v>105</v>
      </c>
      <c r="J83" s="14" t="s">
        <v>105</v>
      </c>
      <c r="K83" s="13" t="s">
        <v>105</v>
      </c>
      <c r="L83" s="14" t="s">
        <v>105</v>
      </c>
      <c r="M83" s="14" t="s">
        <v>105</v>
      </c>
      <c r="N83" s="14" t="s">
        <v>105</v>
      </c>
    </row>
    <row r="84" spans="1:14" ht="15">
      <c r="A84" s="13" t="s">
        <v>105</v>
      </c>
      <c r="B84" s="14" t="s">
        <v>105</v>
      </c>
      <c r="C84" s="13" t="s">
        <v>105</v>
      </c>
      <c r="D84" s="13" t="s">
        <v>105</v>
      </c>
      <c r="E84" s="13" t="s">
        <v>105</v>
      </c>
      <c r="F84" s="13" t="s">
        <v>105</v>
      </c>
      <c r="G84" s="13" t="s">
        <v>105</v>
      </c>
      <c r="H84" s="13" t="s">
        <v>105</v>
      </c>
      <c r="I84" s="13" t="s">
        <v>105</v>
      </c>
      <c r="J84" s="13" t="s">
        <v>105</v>
      </c>
      <c r="K84" s="13" t="s">
        <v>105</v>
      </c>
      <c r="L84" s="13" t="s">
        <v>105</v>
      </c>
      <c r="M84" s="13" t="s">
        <v>105</v>
      </c>
      <c r="N84" s="13" t="s">
        <v>105</v>
      </c>
    </row>
    <row r="85" spans="1:14" ht="15">
      <c r="A85" s="13" t="s">
        <v>105</v>
      </c>
      <c r="B85" s="13" t="s">
        <v>6</v>
      </c>
      <c r="C85" s="13" t="s">
        <v>105</v>
      </c>
      <c r="D85" s="13" t="s">
        <v>105</v>
      </c>
      <c r="E85" s="13" t="s">
        <v>105</v>
      </c>
      <c r="F85" s="13" t="s">
        <v>105</v>
      </c>
      <c r="G85" s="13" t="s">
        <v>105</v>
      </c>
      <c r="H85" s="13" t="s">
        <v>105</v>
      </c>
      <c r="I85" s="13" t="s">
        <v>105</v>
      </c>
      <c r="J85" s="13" t="s">
        <v>105</v>
      </c>
      <c r="K85" s="13" t="s">
        <v>105</v>
      </c>
      <c r="L85" s="13" t="s">
        <v>105</v>
      </c>
      <c r="M85" s="13" t="s">
        <v>105</v>
      </c>
      <c r="N85" s="13" t="s">
        <v>105</v>
      </c>
    </row>
    <row r="86" ht="42.75" customHeight="1"/>
    <row r="87" spans="1:10" ht="15">
      <c r="A87" s="68" t="s">
        <v>149</v>
      </c>
      <c r="B87" s="68"/>
      <c r="C87" s="68"/>
      <c r="D87" s="68"/>
      <c r="E87" s="68"/>
      <c r="F87" s="68"/>
      <c r="G87" s="68"/>
      <c r="H87" s="68"/>
      <c r="I87" s="68"/>
      <c r="J87" s="68"/>
    </row>
    <row r="88" spans="1:10" ht="15">
      <c r="A88" s="67" t="s">
        <v>7</v>
      </c>
      <c r="B88" s="67"/>
      <c r="C88" s="67"/>
      <c r="D88" s="67"/>
      <c r="E88" s="67"/>
      <c r="F88" s="67"/>
      <c r="G88" s="67"/>
      <c r="H88" s="67"/>
      <c r="I88" s="67"/>
      <c r="J88" s="67"/>
    </row>
    <row r="89" spans="1:10" ht="21.75" customHeight="1">
      <c r="A89" s="66" t="s">
        <v>16</v>
      </c>
      <c r="B89" s="66" t="s">
        <v>3</v>
      </c>
      <c r="C89" s="66" t="s">
        <v>54</v>
      </c>
      <c r="D89" s="66"/>
      <c r="E89" s="66"/>
      <c r="F89" s="66"/>
      <c r="G89" s="66" t="s">
        <v>69</v>
      </c>
      <c r="H89" s="66"/>
      <c r="I89" s="66"/>
      <c r="J89" s="66"/>
    </row>
    <row r="90" spans="1:10" ht="61.5" customHeight="1">
      <c r="A90" s="66"/>
      <c r="B90" s="66"/>
      <c r="C90" s="13" t="s">
        <v>9</v>
      </c>
      <c r="D90" s="13" t="s">
        <v>10</v>
      </c>
      <c r="E90" s="13" t="s">
        <v>11</v>
      </c>
      <c r="F90" s="13" t="s">
        <v>102</v>
      </c>
      <c r="G90" s="13" t="s">
        <v>9</v>
      </c>
      <c r="H90" s="13" t="s">
        <v>10</v>
      </c>
      <c r="I90" s="13" t="s">
        <v>11</v>
      </c>
      <c r="J90" s="13" t="s">
        <v>103</v>
      </c>
    </row>
    <row r="91" spans="1:10" ht="15">
      <c r="A91" s="13">
        <v>1</v>
      </c>
      <c r="B91" s="13">
        <v>2</v>
      </c>
      <c r="C91" s="13">
        <v>3</v>
      </c>
      <c r="D91" s="13">
        <v>4</v>
      </c>
      <c r="E91" s="13">
        <v>5</v>
      </c>
      <c r="F91" s="13">
        <v>6</v>
      </c>
      <c r="G91" s="13">
        <v>7</v>
      </c>
      <c r="H91" s="13">
        <v>8</v>
      </c>
      <c r="I91" s="13">
        <v>9</v>
      </c>
      <c r="J91" s="13">
        <v>10</v>
      </c>
    </row>
    <row r="92" spans="1:11" ht="54" customHeight="1">
      <c r="A92" s="13">
        <f aca="true" t="shared" si="3" ref="A92:B99">A67</f>
        <v>2210</v>
      </c>
      <c r="B92" s="25" t="str">
        <f t="shared" si="3"/>
        <v>Предмети, матеріали, обладнання та інвентар</v>
      </c>
      <c r="C92" s="17"/>
      <c r="D92" s="17"/>
      <c r="E92" s="17"/>
      <c r="F92" s="17">
        <f>C92+D92</f>
        <v>0</v>
      </c>
      <c r="G92" s="17"/>
      <c r="H92" s="17"/>
      <c r="I92" s="17"/>
      <c r="J92" s="17">
        <f>G92+H92</f>
        <v>0</v>
      </c>
      <c r="K92" s="23"/>
    </row>
    <row r="93" spans="1:11" ht="36" customHeight="1">
      <c r="A93" s="13">
        <f t="shared" si="3"/>
        <v>2240</v>
      </c>
      <c r="B93" s="25" t="str">
        <f t="shared" si="3"/>
        <v>Оплата послуг (крім комунальних)</v>
      </c>
      <c r="C93" s="17">
        <v>8582834</v>
      </c>
      <c r="D93" s="17">
        <v>4404</v>
      </c>
      <c r="E93" s="17"/>
      <c r="F93" s="17">
        <f aca="true" t="shared" si="4" ref="F93:F98">C93+D93</f>
        <v>8587238</v>
      </c>
      <c r="G93" s="17">
        <v>9037724</v>
      </c>
      <c r="H93" s="17">
        <v>4404</v>
      </c>
      <c r="I93" s="17"/>
      <c r="J93" s="17">
        <f aca="true" t="shared" si="5" ref="J93:J98">G93+H93</f>
        <v>9042128</v>
      </c>
      <c r="K93" s="23"/>
    </row>
    <row r="94" spans="1:11" ht="37.5" customHeight="1">
      <c r="A94" s="13">
        <f t="shared" si="3"/>
        <v>2272</v>
      </c>
      <c r="B94" s="25" t="str">
        <f t="shared" si="3"/>
        <v>Оплата водопостачання та водовідведення</v>
      </c>
      <c r="C94" s="17">
        <v>54000</v>
      </c>
      <c r="D94" s="17"/>
      <c r="E94" s="17"/>
      <c r="F94" s="17">
        <f t="shared" si="4"/>
        <v>54000</v>
      </c>
      <c r="G94" s="17">
        <v>57294</v>
      </c>
      <c r="H94" s="17"/>
      <c r="I94" s="17"/>
      <c r="J94" s="17">
        <f t="shared" si="5"/>
        <v>57294</v>
      </c>
      <c r="K94" s="23"/>
    </row>
    <row r="95" spans="1:11" ht="26.25" customHeight="1">
      <c r="A95" s="13">
        <f t="shared" si="3"/>
        <v>2273</v>
      </c>
      <c r="B95" s="25" t="str">
        <f t="shared" si="3"/>
        <v>Оплата електроенергії</v>
      </c>
      <c r="C95" s="17">
        <v>54000</v>
      </c>
      <c r="D95" s="17"/>
      <c r="E95" s="17"/>
      <c r="F95" s="17">
        <f t="shared" si="4"/>
        <v>54000</v>
      </c>
      <c r="G95" s="17">
        <v>57294</v>
      </c>
      <c r="H95" s="17"/>
      <c r="I95" s="17"/>
      <c r="J95" s="17">
        <f t="shared" si="5"/>
        <v>57294</v>
      </c>
      <c r="K95" s="23"/>
    </row>
    <row r="96" spans="1:11" ht="15">
      <c r="A96" s="13">
        <f t="shared" si="3"/>
        <v>2274</v>
      </c>
      <c r="B96" s="25" t="str">
        <f t="shared" si="3"/>
        <v>Оплата природного газу</v>
      </c>
      <c r="C96" s="17">
        <v>171866</v>
      </c>
      <c r="D96" s="17"/>
      <c r="E96" s="17"/>
      <c r="F96" s="17">
        <f t="shared" si="4"/>
        <v>171866</v>
      </c>
      <c r="G96" s="17">
        <v>182350</v>
      </c>
      <c r="H96" s="17"/>
      <c r="I96" s="17"/>
      <c r="J96" s="17">
        <f t="shared" si="5"/>
        <v>182350</v>
      </c>
      <c r="K96" s="23"/>
    </row>
    <row r="97" spans="1:11" ht="36" customHeight="1">
      <c r="A97" s="13">
        <f t="shared" si="3"/>
        <v>2800</v>
      </c>
      <c r="B97" s="25" t="str">
        <f t="shared" si="3"/>
        <v>Інші поточні видатки</v>
      </c>
      <c r="C97" s="17"/>
      <c r="D97" s="17"/>
      <c r="E97" s="17"/>
      <c r="F97" s="17">
        <f t="shared" si="4"/>
        <v>0</v>
      </c>
      <c r="G97" s="17"/>
      <c r="H97" s="17"/>
      <c r="I97" s="17"/>
      <c r="J97" s="17">
        <f t="shared" si="5"/>
        <v>0</v>
      </c>
      <c r="K97" s="23"/>
    </row>
    <row r="98" spans="1:11" ht="45" customHeight="1">
      <c r="A98" s="13">
        <f t="shared" si="3"/>
        <v>3110</v>
      </c>
      <c r="B98" s="25" t="str">
        <f t="shared" si="3"/>
        <v>Придбання обладнання і предметів довгострокового користування</v>
      </c>
      <c r="C98" s="17"/>
      <c r="D98" s="17"/>
      <c r="E98" s="17"/>
      <c r="F98" s="17">
        <f t="shared" si="4"/>
        <v>0</v>
      </c>
      <c r="G98" s="17"/>
      <c r="H98" s="17"/>
      <c r="I98" s="17"/>
      <c r="J98" s="17">
        <f t="shared" si="5"/>
        <v>0</v>
      </c>
      <c r="K98" s="23"/>
    </row>
    <row r="99" spans="1:11" ht="46.5" customHeight="1">
      <c r="A99" s="13">
        <f t="shared" si="3"/>
        <v>3132</v>
      </c>
      <c r="B99" s="25" t="str">
        <f t="shared" si="3"/>
        <v>Капітальний ремонт інших об'єктів</v>
      </c>
      <c r="C99" s="17" t="s">
        <v>105</v>
      </c>
      <c r="D99" s="17" t="s">
        <v>105</v>
      </c>
      <c r="E99" s="17" t="s">
        <v>105</v>
      </c>
      <c r="F99" s="17">
        <v>0</v>
      </c>
      <c r="G99" s="17" t="s">
        <v>105</v>
      </c>
      <c r="H99" s="17" t="s">
        <v>105</v>
      </c>
      <c r="I99" s="17" t="s">
        <v>105</v>
      </c>
      <c r="J99" s="17">
        <v>0</v>
      </c>
      <c r="K99" s="23"/>
    </row>
    <row r="100" spans="1:11" ht="15">
      <c r="A100" s="13" t="s">
        <v>105</v>
      </c>
      <c r="B100" s="13" t="s">
        <v>6</v>
      </c>
      <c r="C100" s="17">
        <f>SUM(C92:C98)</f>
        <v>8862700</v>
      </c>
      <c r="D100" s="17">
        <f aca="true" t="shared" si="6" ref="D100:J100">SUM(D92:D98)</f>
        <v>4404</v>
      </c>
      <c r="E100" s="17">
        <f t="shared" si="6"/>
        <v>0</v>
      </c>
      <c r="F100" s="17">
        <f t="shared" si="6"/>
        <v>8867104</v>
      </c>
      <c r="G100" s="17">
        <f t="shared" si="6"/>
        <v>9334662</v>
      </c>
      <c r="H100" s="17">
        <f t="shared" si="6"/>
        <v>4404</v>
      </c>
      <c r="I100" s="17">
        <f t="shared" si="6"/>
        <v>0</v>
      </c>
      <c r="J100" s="17">
        <f t="shared" si="6"/>
        <v>9339066</v>
      </c>
      <c r="K100" s="23"/>
    </row>
    <row r="102" ht="26.25" customHeight="1"/>
    <row r="103" spans="1:10" ht="15">
      <c r="A103" s="68" t="s">
        <v>167</v>
      </c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1:10" ht="15">
      <c r="A104" s="67" t="s">
        <v>7</v>
      </c>
      <c r="B104" s="67"/>
      <c r="C104" s="67"/>
      <c r="D104" s="67"/>
      <c r="E104" s="67"/>
      <c r="F104" s="67"/>
      <c r="G104" s="67"/>
      <c r="H104" s="67"/>
      <c r="I104" s="67"/>
      <c r="J104" s="67"/>
    </row>
    <row r="105" spans="1:10" ht="15">
      <c r="A105" s="66" t="s">
        <v>17</v>
      </c>
      <c r="B105" s="66" t="s">
        <v>3</v>
      </c>
      <c r="C105" s="66" t="s">
        <v>54</v>
      </c>
      <c r="D105" s="66"/>
      <c r="E105" s="66"/>
      <c r="F105" s="66"/>
      <c r="G105" s="66" t="s">
        <v>69</v>
      </c>
      <c r="H105" s="66"/>
      <c r="I105" s="66"/>
      <c r="J105" s="66"/>
    </row>
    <row r="106" spans="1:10" ht="72.75" customHeight="1">
      <c r="A106" s="66"/>
      <c r="B106" s="66"/>
      <c r="C106" s="13" t="s">
        <v>9</v>
      </c>
      <c r="D106" s="13" t="s">
        <v>10</v>
      </c>
      <c r="E106" s="13" t="s">
        <v>11</v>
      </c>
      <c r="F106" s="13" t="s">
        <v>102</v>
      </c>
      <c r="G106" s="13" t="s">
        <v>9</v>
      </c>
      <c r="H106" s="13" t="s">
        <v>10</v>
      </c>
      <c r="I106" s="13" t="s">
        <v>11</v>
      </c>
      <c r="J106" s="13" t="s">
        <v>103</v>
      </c>
    </row>
    <row r="107" spans="1:10" ht="15">
      <c r="A107" s="13">
        <v>1</v>
      </c>
      <c r="B107" s="13">
        <v>2</v>
      </c>
      <c r="C107" s="13">
        <v>3</v>
      </c>
      <c r="D107" s="13">
        <v>4</v>
      </c>
      <c r="E107" s="13">
        <v>5</v>
      </c>
      <c r="F107" s="13">
        <v>6</v>
      </c>
      <c r="G107" s="13">
        <v>7</v>
      </c>
      <c r="H107" s="13">
        <v>8</v>
      </c>
      <c r="I107" s="13">
        <v>9</v>
      </c>
      <c r="J107" s="13">
        <v>10</v>
      </c>
    </row>
    <row r="108" spans="1:10" ht="24" customHeight="1">
      <c r="A108" s="13"/>
      <c r="B108" s="26"/>
      <c r="C108" s="13"/>
      <c r="D108" s="13"/>
      <c r="E108" s="13"/>
      <c r="F108" s="13"/>
      <c r="G108" s="13"/>
      <c r="H108" s="13"/>
      <c r="I108" s="13"/>
      <c r="J108" s="13"/>
    </row>
    <row r="109" spans="1:10" ht="15">
      <c r="A109" s="13"/>
      <c r="B109" s="26"/>
      <c r="C109" s="13"/>
      <c r="D109" s="13"/>
      <c r="E109" s="13"/>
      <c r="F109" s="13"/>
      <c r="G109" s="13"/>
      <c r="H109" s="13"/>
      <c r="I109" s="13"/>
      <c r="J109" s="13"/>
    </row>
    <row r="110" spans="1:10" ht="15">
      <c r="A110" s="13" t="s">
        <v>105</v>
      </c>
      <c r="B110" s="13" t="s">
        <v>6</v>
      </c>
      <c r="C110" s="13" t="s">
        <v>105</v>
      </c>
      <c r="D110" s="13" t="s">
        <v>105</v>
      </c>
      <c r="E110" s="13" t="s">
        <v>105</v>
      </c>
      <c r="F110" s="13" t="s">
        <v>105</v>
      </c>
      <c r="G110" s="13" t="s">
        <v>105</v>
      </c>
      <c r="H110" s="13" t="s">
        <v>105</v>
      </c>
      <c r="I110" s="13" t="s">
        <v>105</v>
      </c>
      <c r="J110" s="13" t="s">
        <v>105</v>
      </c>
    </row>
    <row r="112" spans="1:14" ht="15">
      <c r="A112" s="61" t="s">
        <v>18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</row>
    <row r="113" spans="1:14" ht="15">
      <c r="A113" s="61" t="s">
        <v>73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</row>
    <row r="114" spans="1:14" ht="15">
      <c r="A114" s="79" t="s">
        <v>7</v>
      </c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1:14" ht="30.75" customHeight="1">
      <c r="A115" s="66" t="s">
        <v>19</v>
      </c>
      <c r="B115" s="66" t="s">
        <v>53</v>
      </c>
      <c r="C115" s="66" t="s">
        <v>66</v>
      </c>
      <c r="D115" s="66"/>
      <c r="E115" s="66"/>
      <c r="F115" s="66"/>
      <c r="G115" s="66" t="s">
        <v>67</v>
      </c>
      <c r="H115" s="66"/>
      <c r="I115" s="66"/>
      <c r="J115" s="66"/>
      <c r="K115" s="66" t="s">
        <v>68</v>
      </c>
      <c r="L115" s="66"/>
      <c r="M115" s="66"/>
      <c r="N115" s="66"/>
    </row>
    <row r="116" spans="1:14" ht="66.75" customHeight="1">
      <c r="A116" s="66"/>
      <c r="B116" s="66"/>
      <c r="C116" s="13" t="s">
        <v>9</v>
      </c>
      <c r="D116" s="13" t="s">
        <v>10</v>
      </c>
      <c r="E116" s="13" t="s">
        <v>11</v>
      </c>
      <c r="F116" s="13" t="s">
        <v>103</v>
      </c>
      <c r="G116" s="13" t="s">
        <v>9</v>
      </c>
      <c r="H116" s="13" t="s">
        <v>10</v>
      </c>
      <c r="I116" s="13" t="s">
        <v>11</v>
      </c>
      <c r="J116" s="13" t="s">
        <v>103</v>
      </c>
      <c r="K116" s="13" t="s">
        <v>9</v>
      </c>
      <c r="L116" s="13" t="s">
        <v>10</v>
      </c>
      <c r="M116" s="13" t="s">
        <v>11</v>
      </c>
      <c r="N116" s="13" t="s">
        <v>104</v>
      </c>
    </row>
    <row r="117" spans="1:15" ht="15">
      <c r="A117" s="13">
        <v>1</v>
      </c>
      <c r="B117" s="13">
        <v>2</v>
      </c>
      <c r="C117" s="13">
        <v>7</v>
      </c>
      <c r="D117" s="13">
        <v>8</v>
      </c>
      <c r="E117" s="13">
        <v>9</v>
      </c>
      <c r="F117" s="13">
        <v>10</v>
      </c>
      <c r="G117" s="13">
        <v>7</v>
      </c>
      <c r="H117" s="13">
        <v>8</v>
      </c>
      <c r="I117" s="13">
        <v>9</v>
      </c>
      <c r="J117" s="13">
        <v>10</v>
      </c>
      <c r="K117" s="13">
        <v>11</v>
      </c>
      <c r="L117" s="13">
        <v>12</v>
      </c>
      <c r="M117" s="13">
        <v>13</v>
      </c>
      <c r="N117" s="13">
        <v>14</v>
      </c>
      <c r="O117" s="23"/>
    </row>
    <row r="118" spans="1:15" ht="69.75" customHeight="1">
      <c r="A118" s="13">
        <v>1</v>
      </c>
      <c r="B118" s="48" t="s">
        <v>115</v>
      </c>
      <c r="C118" s="17">
        <f>1957077+1556111+158032+681235</f>
        <v>4352455</v>
      </c>
      <c r="D118" s="17">
        <f>D69+D72</f>
        <v>6706</v>
      </c>
      <c r="E118" s="17"/>
      <c r="F118" s="17">
        <f>C118+D118</f>
        <v>4359161</v>
      </c>
      <c r="G118" s="17">
        <v>6932582</v>
      </c>
      <c r="H118" s="17">
        <v>5929</v>
      </c>
      <c r="I118" s="17"/>
      <c r="J118" s="17">
        <f>G118+H118</f>
        <v>6938511</v>
      </c>
      <c r="K118" s="17">
        <v>8340900</v>
      </c>
      <c r="L118" s="17">
        <v>4404</v>
      </c>
      <c r="M118" s="17"/>
      <c r="N118" s="17">
        <f>K118+L118</f>
        <v>8345304</v>
      </c>
      <c r="O118" s="23"/>
    </row>
    <row r="119" spans="1:15" ht="69" customHeight="1">
      <c r="A119" s="13">
        <v>2</v>
      </c>
      <c r="B119" s="48" t="s">
        <v>116</v>
      </c>
      <c r="C119" s="17">
        <v>558024</v>
      </c>
      <c r="D119" s="17"/>
      <c r="E119" s="17"/>
      <c r="F119" s="17">
        <f>C119+D119</f>
        <v>558024</v>
      </c>
      <c r="G119" s="17">
        <v>222016</v>
      </c>
      <c r="H119" s="17"/>
      <c r="I119" s="17"/>
      <c r="J119" s="17">
        <f>G119+H119</f>
        <v>222016</v>
      </c>
      <c r="K119" s="17">
        <v>0</v>
      </c>
      <c r="L119" s="17"/>
      <c r="M119" s="17"/>
      <c r="N119" s="17">
        <f>K119+L119</f>
        <v>0</v>
      </c>
      <c r="O119" s="23"/>
    </row>
    <row r="120" spans="1:15" ht="72" customHeight="1">
      <c r="A120" s="13">
        <v>3</v>
      </c>
      <c r="B120" s="48" t="s">
        <v>117</v>
      </c>
      <c r="C120" s="17">
        <f>228960+116869</f>
        <v>345829</v>
      </c>
      <c r="D120" s="17">
        <f>D46+D47</f>
        <v>3181226</v>
      </c>
      <c r="E120" s="17">
        <f>E74+E73</f>
        <v>2870370</v>
      </c>
      <c r="F120" s="17">
        <f>C120+D120</f>
        <v>3527055</v>
      </c>
      <c r="G120" s="17">
        <f>297800+19000</f>
        <v>316800</v>
      </c>
      <c r="H120" s="17">
        <v>211500</v>
      </c>
      <c r="I120" s="17">
        <f>H120</f>
        <v>211500</v>
      </c>
      <c r="J120" s="17">
        <f>G120+H120</f>
        <v>528300</v>
      </c>
      <c r="K120" s="17">
        <v>0</v>
      </c>
      <c r="L120" s="17">
        <f>L74</f>
        <v>0</v>
      </c>
      <c r="M120" s="17"/>
      <c r="N120" s="17">
        <f>K120+L120</f>
        <v>0</v>
      </c>
      <c r="O120" s="23"/>
    </row>
    <row r="121" spans="1:15" ht="75" customHeight="1">
      <c r="A121" s="13">
        <v>4</v>
      </c>
      <c r="B121" s="27" t="s">
        <v>118</v>
      </c>
      <c r="C121" s="17">
        <v>33225</v>
      </c>
      <c r="D121" s="17"/>
      <c r="E121" s="17"/>
      <c r="F121" s="17">
        <f>C121+D121</f>
        <v>33225</v>
      </c>
      <c r="G121" s="17">
        <v>91255</v>
      </c>
      <c r="H121" s="17"/>
      <c r="I121" s="17"/>
      <c r="J121" s="17">
        <f>G121+H121</f>
        <v>91255</v>
      </c>
      <c r="K121" s="17"/>
      <c r="L121" s="17"/>
      <c r="M121" s="17"/>
      <c r="N121" s="17">
        <f>K121+L121</f>
        <v>0</v>
      </c>
      <c r="O121" s="23"/>
    </row>
    <row r="122" spans="1:14" ht="15">
      <c r="A122" s="14" t="s">
        <v>105</v>
      </c>
      <c r="B122" s="13" t="s">
        <v>6</v>
      </c>
      <c r="C122" s="17">
        <f>SUM(C118:C121)</f>
        <v>5289533</v>
      </c>
      <c r="D122" s="17">
        <f>SUM(D118:D121)</f>
        <v>3187932</v>
      </c>
      <c r="E122" s="17">
        <f>SUM(E118:E121)</f>
        <v>2870370</v>
      </c>
      <c r="F122" s="17">
        <f>SUM(F118:F121)</f>
        <v>8477465</v>
      </c>
      <c r="G122" s="17">
        <f aca="true" t="shared" si="7" ref="G122:N122">SUM(G118:G121)</f>
        <v>7562653</v>
      </c>
      <c r="H122" s="17">
        <f t="shared" si="7"/>
        <v>217429</v>
      </c>
      <c r="I122" s="17">
        <f t="shared" si="7"/>
        <v>211500</v>
      </c>
      <c r="J122" s="17">
        <f t="shared" si="7"/>
        <v>7780082</v>
      </c>
      <c r="K122" s="17">
        <f t="shared" si="7"/>
        <v>8340900</v>
      </c>
      <c r="L122" s="17">
        <f t="shared" si="7"/>
        <v>4404</v>
      </c>
      <c r="M122" s="17">
        <f t="shared" si="7"/>
        <v>0</v>
      </c>
      <c r="N122" s="17">
        <f t="shared" si="7"/>
        <v>8345304</v>
      </c>
    </row>
    <row r="123" ht="15">
      <c r="E123" s="23"/>
    </row>
    <row r="125" spans="1:10" ht="15">
      <c r="A125" s="68" t="s">
        <v>119</v>
      </c>
      <c r="B125" s="68"/>
      <c r="C125" s="68"/>
      <c r="D125" s="68"/>
      <c r="E125" s="68"/>
      <c r="F125" s="68"/>
      <c r="G125" s="68"/>
      <c r="H125" s="68"/>
      <c r="I125" s="68"/>
      <c r="J125" s="68"/>
    </row>
    <row r="126" spans="1:10" ht="15">
      <c r="A126" s="79" t="s">
        <v>7</v>
      </c>
      <c r="B126" s="79"/>
      <c r="C126" s="79"/>
      <c r="D126" s="79"/>
      <c r="E126" s="79"/>
      <c r="F126" s="79"/>
      <c r="G126" s="79"/>
      <c r="H126" s="79"/>
      <c r="I126" s="79"/>
      <c r="J126" s="79"/>
    </row>
    <row r="127" spans="1:10" ht="15">
      <c r="A127" s="66" t="s">
        <v>120</v>
      </c>
      <c r="B127" s="66" t="s">
        <v>53</v>
      </c>
      <c r="C127" s="66" t="s">
        <v>108</v>
      </c>
      <c r="D127" s="66"/>
      <c r="E127" s="66"/>
      <c r="F127" s="66"/>
      <c r="G127" s="66" t="s">
        <v>54</v>
      </c>
      <c r="H127" s="66"/>
      <c r="I127" s="66"/>
      <c r="J127" s="66"/>
    </row>
    <row r="128" spans="1:10" ht="63" customHeight="1">
      <c r="A128" s="66"/>
      <c r="B128" s="66"/>
      <c r="C128" s="13" t="s">
        <v>9</v>
      </c>
      <c r="D128" s="13" t="s">
        <v>10</v>
      </c>
      <c r="E128" s="13" t="s">
        <v>11</v>
      </c>
      <c r="F128" s="13" t="s">
        <v>102</v>
      </c>
      <c r="G128" s="13" t="s">
        <v>9</v>
      </c>
      <c r="H128" s="13" t="s">
        <v>10</v>
      </c>
      <c r="I128" s="13" t="s">
        <v>11</v>
      </c>
      <c r="J128" s="13" t="s">
        <v>103</v>
      </c>
    </row>
    <row r="129" spans="1:10" ht="15">
      <c r="A129" s="13">
        <v>1</v>
      </c>
      <c r="B129" s="13">
        <v>2</v>
      </c>
      <c r="C129" s="13">
        <v>3</v>
      </c>
      <c r="D129" s="13">
        <v>4</v>
      </c>
      <c r="E129" s="13">
        <v>5</v>
      </c>
      <c r="F129" s="13">
        <v>6</v>
      </c>
      <c r="G129" s="13">
        <v>7</v>
      </c>
      <c r="H129" s="13">
        <v>8</v>
      </c>
      <c r="I129" s="13">
        <v>9</v>
      </c>
      <c r="J129" s="13">
        <v>10</v>
      </c>
    </row>
    <row r="130" spans="1:10" ht="52.5" customHeight="1">
      <c r="A130" s="13">
        <f aca="true" t="shared" si="8" ref="A130:B133">A118</f>
        <v>1</v>
      </c>
      <c r="B130" s="27" t="str">
        <f t="shared" si="8"/>
        <v>Утримання об'єктів (елементів) благоустрою</v>
      </c>
      <c r="C130" s="17">
        <f>C100-C131</f>
        <v>8862700</v>
      </c>
      <c r="D130" s="17">
        <f>D100-D131</f>
        <v>4404</v>
      </c>
      <c r="E130" s="17"/>
      <c r="F130" s="17">
        <f>C130+D130</f>
        <v>8867104</v>
      </c>
      <c r="G130" s="17">
        <f>G100</f>
        <v>9334662</v>
      </c>
      <c r="H130" s="17">
        <f>H100</f>
        <v>4404</v>
      </c>
      <c r="I130" s="17"/>
      <c r="J130" s="17">
        <f>G130+H130</f>
        <v>9339066</v>
      </c>
    </row>
    <row r="131" spans="1:10" ht="53.25" customHeight="1">
      <c r="A131" s="13">
        <f t="shared" si="8"/>
        <v>2</v>
      </c>
      <c r="B131" s="27" t="str">
        <f t="shared" si="8"/>
        <v>Поточний ремонт об'єктів (елементів)  благоустрою</v>
      </c>
      <c r="C131" s="17"/>
      <c r="D131" s="17"/>
      <c r="E131" s="17"/>
      <c r="F131" s="17"/>
      <c r="G131" s="17"/>
      <c r="H131" s="17"/>
      <c r="I131" s="17"/>
      <c r="J131" s="17"/>
    </row>
    <row r="132" spans="1:10" ht="74.25" customHeight="1">
      <c r="A132" s="13">
        <f t="shared" si="8"/>
        <v>3</v>
      </c>
      <c r="B132" s="27" t="str">
        <f t="shared" si="8"/>
        <v>Придбання та встановлення нових об'єктів (елементів), капітальний ремонт</v>
      </c>
      <c r="C132" s="17"/>
      <c r="D132" s="17"/>
      <c r="E132" s="17"/>
      <c r="F132" s="17"/>
      <c r="G132" s="17" t="s">
        <v>105</v>
      </c>
      <c r="H132" s="17" t="s">
        <v>105</v>
      </c>
      <c r="I132" s="17" t="s">
        <v>105</v>
      </c>
      <c r="J132" s="17" t="s">
        <v>105</v>
      </c>
    </row>
    <row r="133" spans="1:10" ht="74.25" customHeight="1">
      <c r="A133" s="13">
        <f t="shared" si="8"/>
        <v>4</v>
      </c>
      <c r="B133" s="27" t="str">
        <f t="shared" si="8"/>
        <v>Інвентаризація та паспортизація, експертна оцінка, технічний огляд об’єктів благоустрою</v>
      </c>
      <c r="C133" s="17"/>
      <c r="D133" s="17"/>
      <c r="E133" s="17"/>
      <c r="F133" s="17"/>
      <c r="G133" s="17" t="s">
        <v>105</v>
      </c>
      <c r="H133" s="17" t="s">
        <v>105</v>
      </c>
      <c r="I133" s="17" t="s">
        <v>105</v>
      </c>
      <c r="J133" s="17" t="s">
        <v>105</v>
      </c>
    </row>
    <row r="134" spans="1:10" ht="15">
      <c r="A134" s="14" t="s">
        <v>105</v>
      </c>
      <c r="B134" s="13" t="s">
        <v>6</v>
      </c>
      <c r="C134" s="17">
        <f aca="true" t="shared" si="9" ref="C134:J134">SUM(C130:C133)</f>
        <v>8862700</v>
      </c>
      <c r="D134" s="17">
        <f t="shared" si="9"/>
        <v>4404</v>
      </c>
      <c r="E134" s="17">
        <f t="shared" si="9"/>
        <v>0</v>
      </c>
      <c r="F134" s="17">
        <f t="shared" si="9"/>
        <v>8867104</v>
      </c>
      <c r="G134" s="17">
        <f t="shared" si="9"/>
        <v>9334662</v>
      </c>
      <c r="H134" s="17">
        <f t="shared" si="9"/>
        <v>4404</v>
      </c>
      <c r="I134" s="17">
        <f t="shared" si="9"/>
        <v>0</v>
      </c>
      <c r="J134" s="17">
        <f t="shared" si="9"/>
        <v>9339066</v>
      </c>
    </row>
    <row r="136" spans="1:13" ht="45" customHeight="1">
      <c r="A136" s="61" t="s">
        <v>56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</row>
    <row r="137" spans="1:13" ht="15">
      <c r="A137" s="61" t="s">
        <v>150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</row>
    <row r="138" spans="1:14" ht="15">
      <c r="A138" s="79" t="s">
        <v>7</v>
      </c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</row>
    <row r="139" spans="1:14" ht="15" customHeight="1">
      <c r="A139" s="66" t="s">
        <v>19</v>
      </c>
      <c r="B139" s="66" t="s">
        <v>20</v>
      </c>
      <c r="C139" s="66" t="s">
        <v>21</v>
      </c>
      <c r="D139" s="69" t="s">
        <v>22</v>
      </c>
      <c r="E139" s="70"/>
      <c r="F139" s="66" t="s">
        <v>66</v>
      </c>
      <c r="G139" s="66"/>
      <c r="H139" s="66"/>
      <c r="I139" s="66" t="s">
        <v>67</v>
      </c>
      <c r="J139" s="66"/>
      <c r="K139" s="66"/>
      <c r="L139" s="66" t="s">
        <v>68</v>
      </c>
      <c r="M139" s="66"/>
      <c r="N139" s="66"/>
    </row>
    <row r="140" spans="1:14" ht="30">
      <c r="A140" s="66"/>
      <c r="B140" s="66"/>
      <c r="C140" s="66"/>
      <c r="D140" s="71"/>
      <c r="E140" s="72"/>
      <c r="F140" s="13" t="s">
        <v>9</v>
      </c>
      <c r="G140" s="13" t="s">
        <v>10</v>
      </c>
      <c r="H140" s="13" t="s">
        <v>121</v>
      </c>
      <c r="I140" s="13" t="s">
        <v>9</v>
      </c>
      <c r="J140" s="13" t="s">
        <v>10</v>
      </c>
      <c r="K140" s="13" t="s">
        <v>122</v>
      </c>
      <c r="L140" s="13" t="s">
        <v>9</v>
      </c>
      <c r="M140" s="13" t="s">
        <v>10</v>
      </c>
      <c r="N140" s="13" t="s">
        <v>104</v>
      </c>
    </row>
    <row r="141" spans="1:14" ht="15">
      <c r="A141" s="13">
        <v>1</v>
      </c>
      <c r="B141" s="13">
        <v>2</v>
      </c>
      <c r="C141" s="13">
        <v>3</v>
      </c>
      <c r="D141" s="73">
        <v>4</v>
      </c>
      <c r="E141" s="74"/>
      <c r="F141" s="13">
        <v>5</v>
      </c>
      <c r="G141" s="13">
        <v>6</v>
      </c>
      <c r="H141" s="13">
        <v>7</v>
      </c>
      <c r="I141" s="13">
        <v>8</v>
      </c>
      <c r="J141" s="13">
        <v>9</v>
      </c>
      <c r="K141" s="13">
        <v>10</v>
      </c>
      <c r="L141" s="13">
        <v>11</v>
      </c>
      <c r="M141" s="13">
        <v>12</v>
      </c>
      <c r="N141" s="13">
        <v>13</v>
      </c>
    </row>
    <row r="142" spans="1:14" ht="15">
      <c r="A142" s="13" t="s">
        <v>105</v>
      </c>
      <c r="B142" s="13" t="s">
        <v>23</v>
      </c>
      <c r="C142" s="13" t="s">
        <v>105</v>
      </c>
      <c r="D142" s="73" t="s">
        <v>105</v>
      </c>
      <c r="E142" s="74"/>
      <c r="F142" s="13" t="s">
        <v>105</v>
      </c>
      <c r="G142" s="13" t="s">
        <v>105</v>
      </c>
      <c r="H142" s="13" t="s">
        <v>105</v>
      </c>
      <c r="I142" s="13" t="s">
        <v>105</v>
      </c>
      <c r="J142" s="13" t="s">
        <v>105</v>
      </c>
      <c r="K142" s="13" t="s">
        <v>105</v>
      </c>
      <c r="L142" s="13" t="s">
        <v>105</v>
      </c>
      <c r="M142" s="13" t="s">
        <v>105</v>
      </c>
      <c r="N142" s="13" t="s">
        <v>105</v>
      </c>
    </row>
    <row r="143" spans="1:14" ht="120" customHeight="1">
      <c r="A143" s="13">
        <v>1</v>
      </c>
      <c r="B143" s="27" t="s">
        <v>123</v>
      </c>
      <c r="C143" s="13" t="s">
        <v>124</v>
      </c>
      <c r="D143" s="73" t="s">
        <v>125</v>
      </c>
      <c r="E143" s="74"/>
      <c r="F143" s="17">
        <f>C122</f>
        <v>5289533</v>
      </c>
      <c r="G143" s="17">
        <f>D122</f>
        <v>3187932</v>
      </c>
      <c r="H143" s="17">
        <f>G143+F143</f>
        <v>8477465</v>
      </c>
      <c r="I143" s="17">
        <f>G122</f>
        <v>7562653</v>
      </c>
      <c r="J143" s="17">
        <f>H122</f>
        <v>217429</v>
      </c>
      <c r="K143" s="17">
        <f>I143+J143</f>
        <v>7780082</v>
      </c>
      <c r="L143" s="17">
        <v>8340900</v>
      </c>
      <c r="M143" s="17">
        <f>L122</f>
        <v>4404</v>
      </c>
      <c r="N143" s="17">
        <f>L143</f>
        <v>8340900</v>
      </c>
    </row>
    <row r="144" spans="1:14" ht="15">
      <c r="A144" s="13" t="s">
        <v>105</v>
      </c>
      <c r="B144" s="13" t="s">
        <v>24</v>
      </c>
      <c r="C144" s="13" t="s">
        <v>105</v>
      </c>
      <c r="D144" s="73" t="s">
        <v>105</v>
      </c>
      <c r="E144" s="74"/>
      <c r="F144" s="13" t="s">
        <v>105</v>
      </c>
      <c r="G144" s="13" t="s">
        <v>105</v>
      </c>
      <c r="H144" s="13" t="s">
        <v>105</v>
      </c>
      <c r="I144" s="13" t="s">
        <v>105</v>
      </c>
      <c r="J144" s="13" t="s">
        <v>105</v>
      </c>
      <c r="K144" s="13" t="s">
        <v>105</v>
      </c>
      <c r="L144" s="13" t="s">
        <v>105</v>
      </c>
      <c r="M144" s="13" t="s">
        <v>105</v>
      </c>
      <c r="N144" s="13" t="s">
        <v>105</v>
      </c>
    </row>
    <row r="145" spans="1:14" ht="214.5" customHeight="1">
      <c r="A145" s="13">
        <v>2</v>
      </c>
      <c r="B145" s="27" t="s">
        <v>126</v>
      </c>
      <c r="C145" s="13" t="s">
        <v>76</v>
      </c>
      <c r="D145" s="75" t="s">
        <v>127</v>
      </c>
      <c r="E145" s="76"/>
      <c r="F145" s="13">
        <v>161</v>
      </c>
      <c r="G145" s="13">
        <v>33</v>
      </c>
      <c r="H145" s="13">
        <v>194</v>
      </c>
      <c r="I145" s="28">
        <v>123</v>
      </c>
      <c r="J145" s="28">
        <v>3</v>
      </c>
      <c r="K145" s="28">
        <f>I145+J145</f>
        <v>126</v>
      </c>
      <c r="L145" s="40">
        <v>238</v>
      </c>
      <c r="M145" s="40">
        <v>7</v>
      </c>
      <c r="N145" s="40">
        <f>L145+M145</f>
        <v>245</v>
      </c>
    </row>
    <row r="146" spans="1:14" ht="15">
      <c r="A146" s="13" t="s">
        <v>105</v>
      </c>
      <c r="B146" s="13" t="s">
        <v>25</v>
      </c>
      <c r="C146" s="13" t="s">
        <v>105</v>
      </c>
      <c r="D146" s="73" t="s">
        <v>105</v>
      </c>
      <c r="E146" s="74"/>
      <c r="F146" s="13" t="s">
        <v>105</v>
      </c>
      <c r="G146" s="13" t="s">
        <v>105</v>
      </c>
      <c r="H146" s="13" t="s">
        <v>105</v>
      </c>
      <c r="I146" s="13" t="s">
        <v>105</v>
      </c>
      <c r="J146" s="13" t="s">
        <v>105</v>
      </c>
      <c r="K146" s="13" t="s">
        <v>105</v>
      </c>
      <c r="L146" s="13" t="s">
        <v>105</v>
      </c>
      <c r="M146" s="13" t="s">
        <v>105</v>
      </c>
      <c r="N146" s="13" t="s">
        <v>105</v>
      </c>
    </row>
    <row r="147" spans="1:14" ht="75.75" customHeight="1">
      <c r="A147" s="13">
        <v>3</v>
      </c>
      <c r="B147" s="27" t="s">
        <v>128</v>
      </c>
      <c r="C147" s="13" t="s">
        <v>129</v>
      </c>
      <c r="D147" s="73" t="s">
        <v>130</v>
      </c>
      <c r="E147" s="74"/>
      <c r="F147" s="29">
        <f>F143/F145</f>
        <v>32854.242236024846</v>
      </c>
      <c r="G147" s="29">
        <f aca="true" t="shared" si="10" ref="G147:N147">G143/G145</f>
        <v>96604</v>
      </c>
      <c r="H147" s="29">
        <f t="shared" si="10"/>
        <v>43698.27319587629</v>
      </c>
      <c r="I147" s="29">
        <f t="shared" si="10"/>
        <v>61484.9837398374</v>
      </c>
      <c r="J147" s="29">
        <f>J143/J145</f>
        <v>72476.33333333333</v>
      </c>
      <c r="K147" s="29">
        <f t="shared" si="10"/>
        <v>61746.68253968254</v>
      </c>
      <c r="L147" s="29">
        <f t="shared" si="10"/>
        <v>35045.79831932773</v>
      </c>
      <c r="M147" s="43">
        <f t="shared" si="10"/>
        <v>629.1428571428571</v>
      </c>
      <c r="N147" s="29">
        <f t="shared" si="10"/>
        <v>34044.489795918365</v>
      </c>
    </row>
    <row r="148" spans="1:14" ht="15">
      <c r="A148" s="13" t="s">
        <v>105</v>
      </c>
      <c r="B148" s="13" t="s">
        <v>26</v>
      </c>
      <c r="C148" s="13" t="s">
        <v>105</v>
      </c>
      <c r="D148" s="73" t="s">
        <v>105</v>
      </c>
      <c r="E148" s="74"/>
      <c r="F148" s="13" t="s">
        <v>105</v>
      </c>
      <c r="G148" s="13" t="s">
        <v>105</v>
      </c>
      <c r="H148" s="13" t="s">
        <v>105</v>
      </c>
      <c r="I148" s="13" t="s">
        <v>105</v>
      </c>
      <c r="J148" s="13" t="s">
        <v>105</v>
      </c>
      <c r="K148" s="13" t="s">
        <v>105</v>
      </c>
      <c r="L148" s="13" t="s">
        <v>105</v>
      </c>
      <c r="M148" s="13" t="s">
        <v>105</v>
      </c>
      <c r="N148" s="13" t="s">
        <v>105</v>
      </c>
    </row>
    <row r="149" spans="1:14" ht="65.25" customHeight="1">
      <c r="A149" s="13">
        <v>4</v>
      </c>
      <c r="B149" s="27" t="s">
        <v>131</v>
      </c>
      <c r="C149" s="13" t="s">
        <v>105</v>
      </c>
      <c r="D149" s="73" t="s">
        <v>130</v>
      </c>
      <c r="E149" s="74"/>
      <c r="F149" s="13">
        <v>100</v>
      </c>
      <c r="G149" s="13">
        <v>100</v>
      </c>
      <c r="H149" s="13">
        <v>100</v>
      </c>
      <c r="I149" s="13">
        <v>100</v>
      </c>
      <c r="J149" s="13">
        <v>100</v>
      </c>
      <c r="K149" s="13">
        <v>100</v>
      </c>
      <c r="L149" s="13">
        <v>100</v>
      </c>
      <c r="M149" s="13">
        <v>100</v>
      </c>
      <c r="N149" s="13">
        <v>100</v>
      </c>
    </row>
    <row r="151" ht="28.5" customHeight="1"/>
    <row r="152" spans="1:10" ht="15">
      <c r="A152" s="68" t="s">
        <v>162</v>
      </c>
      <c r="B152" s="68"/>
      <c r="C152" s="68"/>
      <c r="D152" s="68"/>
      <c r="E152" s="68"/>
      <c r="F152" s="68"/>
      <c r="G152" s="68"/>
      <c r="H152" s="68"/>
      <c r="I152" s="68"/>
      <c r="J152" s="68"/>
    </row>
    <row r="153" spans="1:11" ht="15">
      <c r="A153" s="79" t="s">
        <v>7</v>
      </c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1:11" ht="15" customHeight="1">
      <c r="A154" s="66" t="s">
        <v>19</v>
      </c>
      <c r="B154" s="66" t="s">
        <v>20</v>
      </c>
      <c r="C154" s="66" t="s">
        <v>21</v>
      </c>
      <c r="D154" s="69" t="s">
        <v>22</v>
      </c>
      <c r="E154" s="70"/>
      <c r="F154" s="66" t="s">
        <v>54</v>
      </c>
      <c r="G154" s="66"/>
      <c r="H154" s="66"/>
      <c r="I154" s="66" t="s">
        <v>69</v>
      </c>
      <c r="J154" s="66"/>
      <c r="K154" s="66"/>
    </row>
    <row r="155" spans="1:11" ht="41.25" customHeight="1">
      <c r="A155" s="66"/>
      <c r="B155" s="66"/>
      <c r="C155" s="66"/>
      <c r="D155" s="71"/>
      <c r="E155" s="72"/>
      <c r="F155" s="13" t="s">
        <v>9</v>
      </c>
      <c r="G155" s="13" t="s">
        <v>10</v>
      </c>
      <c r="H155" s="13" t="s">
        <v>121</v>
      </c>
      <c r="I155" s="13" t="s">
        <v>9</v>
      </c>
      <c r="J155" s="13" t="s">
        <v>10</v>
      </c>
      <c r="K155" s="13" t="s">
        <v>122</v>
      </c>
    </row>
    <row r="156" spans="1:11" ht="15">
      <c r="A156" s="13">
        <v>1</v>
      </c>
      <c r="B156" s="13">
        <v>2</v>
      </c>
      <c r="C156" s="13">
        <v>3</v>
      </c>
      <c r="D156" s="73">
        <v>4</v>
      </c>
      <c r="E156" s="74"/>
      <c r="F156" s="13">
        <v>5</v>
      </c>
      <c r="G156" s="13">
        <v>6</v>
      </c>
      <c r="H156" s="13">
        <v>7</v>
      </c>
      <c r="I156" s="13">
        <v>8</v>
      </c>
      <c r="J156" s="13">
        <v>9</v>
      </c>
      <c r="K156" s="13">
        <v>10</v>
      </c>
    </row>
    <row r="157" spans="1:11" ht="15">
      <c r="A157" s="14" t="str">
        <f>A142</f>
        <v> </v>
      </c>
      <c r="B157" s="14" t="str">
        <f>B142</f>
        <v>затрат</v>
      </c>
      <c r="C157" s="14" t="str">
        <f>C142</f>
        <v> </v>
      </c>
      <c r="D157" s="73" t="str">
        <f>D142</f>
        <v> </v>
      </c>
      <c r="E157" s="74"/>
      <c r="F157" s="14" t="s">
        <v>105</v>
      </c>
      <c r="G157" s="14" t="s">
        <v>105</v>
      </c>
      <c r="H157" s="14" t="s">
        <v>105</v>
      </c>
      <c r="I157" s="14" t="s">
        <v>105</v>
      </c>
      <c r="J157" s="14" t="s">
        <v>105</v>
      </c>
      <c r="K157" s="14" t="s">
        <v>105</v>
      </c>
    </row>
    <row r="158" spans="1:11" ht="73.5" customHeight="1">
      <c r="A158" s="14">
        <f>A143</f>
        <v>1</v>
      </c>
      <c r="B158" s="14" t="str">
        <f>B143</f>
        <v>Утримання, ремонт, інвентаризація, паспортизація, придбання нових, встановлення об'єктів (елементів) благоустрою </v>
      </c>
      <c r="C158" s="14" t="str">
        <f>C143</f>
        <v>грн.</v>
      </c>
      <c r="D158" s="73" t="s">
        <v>132</v>
      </c>
      <c r="E158" s="74"/>
      <c r="F158" s="24">
        <f>C134</f>
        <v>8862700</v>
      </c>
      <c r="G158" s="14" t="s">
        <v>105</v>
      </c>
      <c r="H158" s="24">
        <f>F158</f>
        <v>8862700</v>
      </c>
      <c r="I158" s="24">
        <f>G134</f>
        <v>9334662</v>
      </c>
      <c r="J158" s="14" t="s">
        <v>105</v>
      </c>
      <c r="K158" s="24">
        <f>I158</f>
        <v>9334662</v>
      </c>
    </row>
    <row r="159" spans="1:11" s="47" customFormat="1" ht="15">
      <c r="A159" s="46">
        <v>1</v>
      </c>
      <c r="B159" s="46">
        <v>2</v>
      </c>
      <c r="C159" s="46">
        <v>3</v>
      </c>
      <c r="D159" s="73">
        <v>4</v>
      </c>
      <c r="E159" s="74"/>
      <c r="F159" s="46">
        <v>5</v>
      </c>
      <c r="G159" s="46">
        <v>6</v>
      </c>
      <c r="H159" s="46">
        <v>7</v>
      </c>
      <c r="I159" s="46">
        <v>8</v>
      </c>
      <c r="J159" s="46">
        <v>9</v>
      </c>
      <c r="K159" s="46">
        <v>10</v>
      </c>
    </row>
    <row r="160" spans="1:11" ht="15">
      <c r="A160" s="14" t="str">
        <f aca="true" t="shared" si="11" ref="A160:D165">A144</f>
        <v> </v>
      </c>
      <c r="B160" s="14" t="str">
        <f t="shared" si="11"/>
        <v>продукту</v>
      </c>
      <c r="C160" s="14" t="str">
        <f t="shared" si="11"/>
        <v> </v>
      </c>
      <c r="D160" s="73" t="str">
        <f t="shared" si="11"/>
        <v> </v>
      </c>
      <c r="E160" s="74"/>
      <c r="F160" s="14" t="s">
        <v>105</v>
      </c>
      <c r="G160" s="14" t="s">
        <v>105</v>
      </c>
      <c r="H160" s="14" t="s">
        <v>105</v>
      </c>
      <c r="I160" s="14" t="s">
        <v>105</v>
      </c>
      <c r="J160" s="14" t="s">
        <v>105</v>
      </c>
      <c r="K160" s="14" t="s">
        <v>105</v>
      </c>
    </row>
    <row r="161" spans="1:11" ht="198" customHeight="1">
      <c r="A161" s="14">
        <f t="shared" si="11"/>
        <v>2</v>
      </c>
      <c r="B161" s="14" t="str">
        <f t="shared" si="11"/>
        <v>Кількість об'єктів (елементів благоустрою)</v>
      </c>
      <c r="C161" s="14" t="str">
        <f t="shared" si="11"/>
        <v>шт.</v>
      </c>
      <c r="D161" s="77" t="str">
        <f t="shared" si="11"/>
        <v>Рішення Криворізької міської ради від 23.11.2016 №1094 «Про передачу окремих об’єктів благоустрою від управління благоустрою та житлової  політики виконкому Криворізької міської ради на балансовий облік виконкомів районних у місті рад», зі змінами, наказ управління комунальної власності міста виконкому Криворізької міської ради №65-ум від 27.06.2018, №154-ум від 05.09.2019, №209-ум від 14.11.2019</v>
      </c>
      <c r="E161" s="78"/>
      <c r="F161" s="39">
        <v>238</v>
      </c>
      <c r="G161" s="39"/>
      <c r="H161" s="39">
        <f>N145</f>
        <v>245</v>
      </c>
      <c r="I161" s="39">
        <f>F161</f>
        <v>238</v>
      </c>
      <c r="J161" s="39"/>
      <c r="K161" s="39">
        <f>H161</f>
        <v>245</v>
      </c>
    </row>
    <row r="162" spans="1:11" ht="15">
      <c r="A162" s="14" t="str">
        <f t="shared" si="11"/>
        <v> </v>
      </c>
      <c r="B162" s="14" t="str">
        <f t="shared" si="11"/>
        <v>ефективності</v>
      </c>
      <c r="C162" s="14" t="str">
        <f t="shared" si="11"/>
        <v> </v>
      </c>
      <c r="D162" s="73" t="str">
        <f t="shared" si="11"/>
        <v> </v>
      </c>
      <c r="E162" s="74"/>
      <c r="F162" s="14" t="s">
        <v>105</v>
      </c>
      <c r="G162" s="14" t="s">
        <v>105</v>
      </c>
      <c r="H162" s="14" t="s">
        <v>105</v>
      </c>
      <c r="I162" s="14" t="s">
        <v>105</v>
      </c>
      <c r="J162" s="14" t="s">
        <v>105</v>
      </c>
      <c r="K162" s="14" t="s">
        <v>105</v>
      </c>
    </row>
    <row r="163" spans="1:11" ht="30">
      <c r="A163" s="14">
        <f t="shared" si="11"/>
        <v>3</v>
      </c>
      <c r="B163" s="14" t="str">
        <f t="shared" si="11"/>
        <v> Витрати на один об'єкт (елемент) благоустрою</v>
      </c>
      <c r="C163" s="14" t="str">
        <f t="shared" si="11"/>
        <v>грн./шт.</v>
      </c>
      <c r="D163" s="73" t="str">
        <f t="shared" si="11"/>
        <v>розрахунково</v>
      </c>
      <c r="E163" s="74"/>
      <c r="F163" s="30">
        <f>F158/F161</f>
        <v>37238.23529411765</v>
      </c>
      <c r="G163" s="30"/>
      <c r="H163" s="30">
        <f>H158/H161</f>
        <v>36174.28571428572</v>
      </c>
      <c r="I163" s="30">
        <f>I158/I161</f>
        <v>39221.268907563026</v>
      </c>
      <c r="J163" s="30"/>
      <c r="K163" s="30">
        <f>K158/K161</f>
        <v>38100.6612244898</v>
      </c>
    </row>
    <row r="164" spans="1:11" ht="15">
      <c r="A164" s="14" t="str">
        <f t="shared" si="11"/>
        <v> </v>
      </c>
      <c r="B164" s="14" t="str">
        <f t="shared" si="11"/>
        <v>якості</v>
      </c>
      <c r="C164" s="14" t="str">
        <f t="shared" si="11"/>
        <v> </v>
      </c>
      <c r="D164" s="73" t="str">
        <f t="shared" si="11"/>
        <v> </v>
      </c>
      <c r="E164" s="74"/>
      <c r="F164" s="14" t="s">
        <v>105</v>
      </c>
      <c r="G164" s="14" t="s">
        <v>105</v>
      </c>
      <c r="H164" s="14" t="s">
        <v>105</v>
      </c>
      <c r="I164" s="14" t="s">
        <v>105</v>
      </c>
      <c r="J164" s="14" t="s">
        <v>105</v>
      </c>
      <c r="K164" s="14" t="s">
        <v>105</v>
      </c>
    </row>
    <row r="165" spans="1:11" ht="15">
      <c r="A165" s="14">
        <f t="shared" si="11"/>
        <v>4</v>
      </c>
      <c r="B165" s="14" t="str">
        <f t="shared" si="11"/>
        <v>Відсоток виконання заходів програми</v>
      </c>
      <c r="C165" s="14" t="str">
        <f t="shared" si="11"/>
        <v> </v>
      </c>
      <c r="D165" s="73" t="str">
        <f t="shared" si="11"/>
        <v>розрахунково</v>
      </c>
      <c r="E165" s="74"/>
      <c r="F165" s="38">
        <v>100</v>
      </c>
      <c r="G165" s="38"/>
      <c r="H165" s="38">
        <v>100</v>
      </c>
      <c r="I165" s="38">
        <v>100</v>
      </c>
      <c r="J165" s="38"/>
      <c r="K165" s="38">
        <v>100</v>
      </c>
    </row>
    <row r="166" ht="39.75" customHeight="1"/>
    <row r="167" spans="1:11" ht="15">
      <c r="A167" s="68" t="s">
        <v>28</v>
      </c>
      <c r="B167" s="68"/>
      <c r="C167" s="68"/>
      <c r="D167" s="68"/>
      <c r="E167" s="68"/>
      <c r="F167" s="68"/>
      <c r="G167" s="68"/>
      <c r="H167" s="68"/>
      <c r="I167" s="68"/>
      <c r="J167" s="68"/>
      <c r="K167" s="68"/>
    </row>
    <row r="168" spans="1:11" ht="15">
      <c r="A168" s="79" t="s">
        <v>7</v>
      </c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70" spans="1:11" ht="15">
      <c r="A170" s="66" t="s">
        <v>3</v>
      </c>
      <c r="B170" s="66" t="s">
        <v>111</v>
      </c>
      <c r="C170" s="66"/>
      <c r="D170" s="66" t="s">
        <v>112</v>
      </c>
      <c r="E170" s="66"/>
      <c r="F170" s="66" t="s">
        <v>113</v>
      </c>
      <c r="G170" s="66"/>
      <c r="H170" s="66" t="s">
        <v>114</v>
      </c>
      <c r="I170" s="66"/>
      <c r="J170" s="66" t="s">
        <v>114</v>
      </c>
      <c r="K170" s="66"/>
    </row>
    <row r="171" spans="1:11" ht="30">
      <c r="A171" s="66"/>
      <c r="B171" s="13" t="s">
        <v>9</v>
      </c>
      <c r="C171" s="13" t="s">
        <v>10</v>
      </c>
      <c r="D171" s="13" t="s">
        <v>9</v>
      </c>
      <c r="E171" s="13" t="s">
        <v>10</v>
      </c>
      <c r="F171" s="13" t="s">
        <v>9</v>
      </c>
      <c r="G171" s="13" t="s">
        <v>10</v>
      </c>
      <c r="H171" s="13" t="s">
        <v>9</v>
      </c>
      <c r="I171" s="13" t="s">
        <v>10</v>
      </c>
      <c r="J171" s="13" t="s">
        <v>9</v>
      </c>
      <c r="K171" s="13" t="s">
        <v>10</v>
      </c>
    </row>
    <row r="172" spans="1:11" ht="15">
      <c r="A172" s="13">
        <v>1</v>
      </c>
      <c r="B172" s="13">
        <v>2</v>
      </c>
      <c r="C172" s="13">
        <v>3</v>
      </c>
      <c r="D172" s="13">
        <v>4</v>
      </c>
      <c r="E172" s="13">
        <v>5</v>
      </c>
      <c r="F172" s="13">
        <v>6</v>
      </c>
      <c r="G172" s="13">
        <v>7</v>
      </c>
      <c r="H172" s="13">
        <v>8</v>
      </c>
      <c r="I172" s="13">
        <v>9</v>
      </c>
      <c r="J172" s="13">
        <v>10</v>
      </c>
      <c r="K172" s="13">
        <v>11</v>
      </c>
    </row>
    <row r="173" spans="1:11" ht="15">
      <c r="A173" s="13"/>
      <c r="B173" s="13" t="s">
        <v>105</v>
      </c>
      <c r="C173" s="13" t="s">
        <v>105</v>
      </c>
      <c r="D173" s="13" t="s">
        <v>105</v>
      </c>
      <c r="E173" s="13" t="s">
        <v>105</v>
      </c>
      <c r="F173" s="13" t="s">
        <v>105</v>
      </c>
      <c r="G173" s="13" t="s">
        <v>105</v>
      </c>
      <c r="H173" s="13" t="s">
        <v>105</v>
      </c>
      <c r="I173" s="13" t="s">
        <v>105</v>
      </c>
      <c r="J173" s="13" t="s">
        <v>105</v>
      </c>
      <c r="K173" s="13" t="s">
        <v>105</v>
      </c>
    </row>
    <row r="174" spans="1:11" ht="15">
      <c r="A174" s="13" t="s">
        <v>105</v>
      </c>
      <c r="B174" s="13" t="s">
        <v>105</v>
      </c>
      <c r="C174" s="13" t="s">
        <v>105</v>
      </c>
      <c r="D174" s="13" t="s">
        <v>105</v>
      </c>
      <c r="E174" s="13" t="s">
        <v>105</v>
      </c>
      <c r="F174" s="13" t="s">
        <v>105</v>
      </c>
      <c r="G174" s="13" t="s">
        <v>105</v>
      </c>
      <c r="H174" s="13" t="s">
        <v>105</v>
      </c>
      <c r="I174" s="13" t="s">
        <v>105</v>
      </c>
      <c r="J174" s="13" t="s">
        <v>105</v>
      </c>
      <c r="K174" s="13" t="s">
        <v>105</v>
      </c>
    </row>
    <row r="175" spans="1:11" ht="15">
      <c r="A175" s="13" t="s">
        <v>6</v>
      </c>
      <c r="B175" s="13" t="s">
        <v>105</v>
      </c>
      <c r="C175" s="13" t="s">
        <v>105</v>
      </c>
      <c r="D175" s="13" t="s">
        <v>105</v>
      </c>
      <c r="E175" s="13" t="s">
        <v>105</v>
      </c>
      <c r="F175" s="13" t="s">
        <v>105</v>
      </c>
      <c r="G175" s="13" t="s">
        <v>105</v>
      </c>
      <c r="H175" s="13" t="s">
        <v>105</v>
      </c>
      <c r="I175" s="13" t="s">
        <v>105</v>
      </c>
      <c r="J175" s="13" t="s">
        <v>105</v>
      </c>
      <c r="K175" s="13" t="s">
        <v>105</v>
      </c>
    </row>
    <row r="176" spans="1:11" ht="105.75" customHeight="1">
      <c r="A176" s="31" t="s">
        <v>27</v>
      </c>
      <c r="B176" s="13" t="s">
        <v>13</v>
      </c>
      <c r="C176" s="13" t="s">
        <v>105</v>
      </c>
      <c r="D176" s="13" t="s">
        <v>13</v>
      </c>
      <c r="E176" s="13" t="s">
        <v>105</v>
      </c>
      <c r="F176" s="13" t="s">
        <v>105</v>
      </c>
      <c r="G176" s="13" t="s">
        <v>105</v>
      </c>
      <c r="H176" s="13" t="s">
        <v>105</v>
      </c>
      <c r="I176" s="13" t="s">
        <v>105</v>
      </c>
      <c r="J176" s="13" t="s">
        <v>13</v>
      </c>
      <c r="K176" s="13" t="s">
        <v>105</v>
      </c>
    </row>
    <row r="178" ht="21" customHeight="1"/>
    <row r="179" spans="1:16" ht="15">
      <c r="A179" s="68" t="s">
        <v>29</v>
      </c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</row>
    <row r="181" spans="1:16" ht="15">
      <c r="A181" s="66" t="s">
        <v>120</v>
      </c>
      <c r="B181" s="66" t="s">
        <v>30</v>
      </c>
      <c r="C181" s="66" t="s">
        <v>111</v>
      </c>
      <c r="D181" s="66"/>
      <c r="E181" s="66"/>
      <c r="F181" s="66"/>
      <c r="G181" s="66" t="s">
        <v>133</v>
      </c>
      <c r="H181" s="66"/>
      <c r="I181" s="66"/>
      <c r="J181" s="66"/>
      <c r="K181" s="66" t="s">
        <v>134</v>
      </c>
      <c r="L181" s="66"/>
      <c r="M181" s="66" t="s">
        <v>134</v>
      </c>
      <c r="N181" s="66"/>
      <c r="O181" s="66" t="s">
        <v>134</v>
      </c>
      <c r="P181" s="66"/>
    </row>
    <row r="182" spans="1:16" ht="30.75" customHeight="1">
      <c r="A182" s="66"/>
      <c r="B182" s="66"/>
      <c r="C182" s="66" t="s">
        <v>9</v>
      </c>
      <c r="D182" s="66"/>
      <c r="E182" s="66" t="s">
        <v>10</v>
      </c>
      <c r="F182" s="66"/>
      <c r="G182" s="66" t="s">
        <v>9</v>
      </c>
      <c r="H182" s="66"/>
      <c r="I182" s="66" t="s">
        <v>10</v>
      </c>
      <c r="J182" s="66"/>
      <c r="K182" s="66" t="s">
        <v>9</v>
      </c>
      <c r="L182" s="66" t="s">
        <v>10</v>
      </c>
      <c r="M182" s="66" t="s">
        <v>9</v>
      </c>
      <c r="N182" s="66" t="s">
        <v>10</v>
      </c>
      <c r="O182" s="66" t="s">
        <v>9</v>
      </c>
      <c r="P182" s="66" t="s">
        <v>10</v>
      </c>
    </row>
    <row r="183" spans="1:16" ht="30">
      <c r="A183" s="66"/>
      <c r="B183" s="66"/>
      <c r="C183" s="13" t="s">
        <v>57</v>
      </c>
      <c r="D183" s="13" t="s">
        <v>58</v>
      </c>
      <c r="E183" s="13" t="s">
        <v>57</v>
      </c>
      <c r="F183" s="13" t="s">
        <v>58</v>
      </c>
      <c r="G183" s="13" t="s">
        <v>57</v>
      </c>
      <c r="H183" s="13" t="s">
        <v>58</v>
      </c>
      <c r="I183" s="13" t="s">
        <v>57</v>
      </c>
      <c r="J183" s="13" t="s">
        <v>58</v>
      </c>
      <c r="K183" s="66"/>
      <c r="L183" s="66"/>
      <c r="M183" s="66"/>
      <c r="N183" s="66"/>
      <c r="O183" s="66"/>
      <c r="P183" s="66"/>
    </row>
    <row r="184" spans="1:16" ht="15">
      <c r="A184" s="13">
        <v>1</v>
      </c>
      <c r="B184" s="13">
        <v>2</v>
      </c>
      <c r="C184" s="13">
        <v>3</v>
      </c>
      <c r="D184" s="13">
        <v>4</v>
      </c>
      <c r="E184" s="13">
        <v>5</v>
      </c>
      <c r="F184" s="13">
        <v>6</v>
      </c>
      <c r="G184" s="13">
        <v>7</v>
      </c>
      <c r="H184" s="13">
        <v>8</v>
      </c>
      <c r="I184" s="13">
        <v>9</v>
      </c>
      <c r="J184" s="13">
        <v>10</v>
      </c>
      <c r="K184" s="13">
        <v>11</v>
      </c>
      <c r="L184" s="13">
        <v>12</v>
      </c>
      <c r="M184" s="13">
        <v>13</v>
      </c>
      <c r="N184" s="13">
        <v>14</v>
      </c>
      <c r="O184" s="13">
        <v>15</v>
      </c>
      <c r="P184" s="13">
        <v>16</v>
      </c>
    </row>
    <row r="185" spans="1:16" ht="15">
      <c r="A185" s="13" t="s">
        <v>105</v>
      </c>
      <c r="B185" s="14" t="s">
        <v>105</v>
      </c>
      <c r="C185" s="14" t="s">
        <v>105</v>
      </c>
      <c r="D185" s="14" t="s">
        <v>105</v>
      </c>
      <c r="E185" s="14" t="s">
        <v>105</v>
      </c>
      <c r="F185" s="14" t="s">
        <v>105</v>
      </c>
      <c r="G185" s="14" t="s">
        <v>105</v>
      </c>
      <c r="H185" s="14" t="s">
        <v>105</v>
      </c>
      <c r="I185" s="14" t="s">
        <v>105</v>
      </c>
      <c r="J185" s="14" t="s">
        <v>105</v>
      </c>
      <c r="K185" s="14" t="s">
        <v>105</v>
      </c>
      <c r="L185" s="14" t="s">
        <v>105</v>
      </c>
      <c r="M185" s="14" t="s">
        <v>105</v>
      </c>
      <c r="N185" s="14" t="s">
        <v>105</v>
      </c>
      <c r="O185" s="14" t="s">
        <v>105</v>
      </c>
      <c r="P185" s="14" t="s">
        <v>105</v>
      </c>
    </row>
    <row r="186" spans="1:16" ht="15">
      <c r="A186" s="13" t="s">
        <v>105</v>
      </c>
      <c r="B186" s="13" t="s">
        <v>6</v>
      </c>
      <c r="C186" s="13" t="s">
        <v>105</v>
      </c>
      <c r="D186" s="13" t="s">
        <v>105</v>
      </c>
      <c r="E186" s="13" t="s">
        <v>105</v>
      </c>
      <c r="F186" s="13" t="s">
        <v>105</v>
      </c>
      <c r="G186" s="13" t="s">
        <v>105</v>
      </c>
      <c r="H186" s="13" t="s">
        <v>105</v>
      </c>
      <c r="I186" s="13" t="s">
        <v>105</v>
      </c>
      <c r="J186" s="13" t="s">
        <v>105</v>
      </c>
      <c r="K186" s="13" t="s">
        <v>105</v>
      </c>
      <c r="L186" s="13" t="s">
        <v>105</v>
      </c>
      <c r="M186" s="13" t="s">
        <v>105</v>
      </c>
      <c r="N186" s="13" t="s">
        <v>105</v>
      </c>
      <c r="O186" s="13" t="s">
        <v>105</v>
      </c>
      <c r="P186" s="13" t="s">
        <v>105</v>
      </c>
    </row>
    <row r="187" spans="1:16" ht="45">
      <c r="A187" s="13" t="s">
        <v>105</v>
      </c>
      <c r="B187" s="13" t="s">
        <v>31</v>
      </c>
      <c r="C187" s="13" t="s">
        <v>13</v>
      </c>
      <c r="D187" s="13" t="s">
        <v>13</v>
      </c>
      <c r="E187" s="13" t="s">
        <v>105</v>
      </c>
      <c r="F187" s="13" t="s">
        <v>105</v>
      </c>
      <c r="G187" s="13" t="s">
        <v>13</v>
      </c>
      <c r="H187" s="13" t="s">
        <v>13</v>
      </c>
      <c r="I187" s="13" t="s">
        <v>105</v>
      </c>
      <c r="J187" s="13" t="s">
        <v>105</v>
      </c>
      <c r="K187" s="13" t="s">
        <v>13</v>
      </c>
      <c r="L187" s="13" t="s">
        <v>105</v>
      </c>
      <c r="M187" s="13" t="s">
        <v>13</v>
      </c>
      <c r="N187" s="13" t="s">
        <v>105</v>
      </c>
      <c r="O187" s="13" t="s">
        <v>13</v>
      </c>
      <c r="P187" s="13" t="s">
        <v>105</v>
      </c>
    </row>
    <row r="188" spans="1:12" ht="15">
      <c r="A188" s="61" t="s">
        <v>59</v>
      </c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</row>
    <row r="189" spans="1:12" ht="15">
      <c r="A189" s="61" t="s">
        <v>74</v>
      </c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</row>
    <row r="190" spans="1:12" ht="15">
      <c r="A190" s="79" t="s">
        <v>7</v>
      </c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</row>
    <row r="191" spans="1:12" ht="21.75" customHeight="1">
      <c r="A191" s="66" t="s">
        <v>19</v>
      </c>
      <c r="B191" s="66" t="s">
        <v>32</v>
      </c>
      <c r="C191" s="66" t="s">
        <v>33</v>
      </c>
      <c r="D191" s="66" t="s">
        <v>66</v>
      </c>
      <c r="E191" s="66"/>
      <c r="F191" s="66"/>
      <c r="G191" s="66" t="s">
        <v>151</v>
      </c>
      <c r="H191" s="66"/>
      <c r="I191" s="66"/>
      <c r="J191" s="66" t="s">
        <v>68</v>
      </c>
      <c r="K191" s="66"/>
      <c r="L191" s="66"/>
    </row>
    <row r="192" spans="1:12" ht="30">
      <c r="A192" s="66"/>
      <c r="B192" s="66"/>
      <c r="C192" s="66"/>
      <c r="D192" s="13" t="s">
        <v>9</v>
      </c>
      <c r="E192" s="13" t="s">
        <v>10</v>
      </c>
      <c r="F192" s="13" t="s">
        <v>135</v>
      </c>
      <c r="G192" s="13" t="s">
        <v>9</v>
      </c>
      <c r="H192" s="13" t="s">
        <v>10</v>
      </c>
      <c r="I192" s="13" t="s">
        <v>103</v>
      </c>
      <c r="J192" s="13" t="s">
        <v>9</v>
      </c>
      <c r="K192" s="13" t="s">
        <v>10</v>
      </c>
      <c r="L192" s="13" t="s">
        <v>136</v>
      </c>
    </row>
    <row r="193" spans="1:12" ht="15">
      <c r="A193" s="13">
        <v>1</v>
      </c>
      <c r="B193" s="13">
        <v>2</v>
      </c>
      <c r="C193" s="13">
        <v>3</v>
      </c>
      <c r="D193" s="13">
        <v>4</v>
      </c>
      <c r="E193" s="13">
        <v>5</v>
      </c>
      <c r="F193" s="13">
        <v>6</v>
      </c>
      <c r="G193" s="13">
        <v>7</v>
      </c>
      <c r="H193" s="13">
        <v>8</v>
      </c>
      <c r="I193" s="13">
        <v>9</v>
      </c>
      <c r="J193" s="13">
        <v>10</v>
      </c>
      <c r="K193" s="13">
        <v>11</v>
      </c>
      <c r="L193" s="13">
        <v>12</v>
      </c>
    </row>
    <row r="194" spans="1:12" ht="90">
      <c r="A194" s="13">
        <v>1</v>
      </c>
      <c r="B194" s="14" t="s">
        <v>137</v>
      </c>
      <c r="C194" s="14" t="s">
        <v>138</v>
      </c>
      <c r="D194" s="24">
        <f>F143</f>
        <v>5289533</v>
      </c>
      <c r="E194" s="24">
        <f>G143</f>
        <v>3187932</v>
      </c>
      <c r="F194" s="24">
        <f>H143</f>
        <v>8477465</v>
      </c>
      <c r="G194" s="24"/>
      <c r="H194" s="24"/>
      <c r="I194" s="24"/>
      <c r="J194" s="24"/>
      <c r="K194" s="24"/>
      <c r="L194" s="24"/>
    </row>
    <row r="195" spans="1:12" ht="75">
      <c r="A195" s="13">
        <v>2</v>
      </c>
      <c r="B195" s="14" t="s">
        <v>139</v>
      </c>
      <c r="C195" s="14" t="s">
        <v>140</v>
      </c>
      <c r="D195" s="14"/>
      <c r="E195" s="14"/>
      <c r="F195" s="14"/>
      <c r="G195" s="24">
        <f>I143</f>
        <v>7562653</v>
      </c>
      <c r="H195" s="24">
        <f>J143</f>
        <v>217429</v>
      </c>
      <c r="I195" s="24">
        <f>G195+H195</f>
        <v>7780082</v>
      </c>
      <c r="J195" s="24">
        <f>K75</f>
        <v>8340900</v>
      </c>
      <c r="K195" s="24">
        <f>L75</f>
        <v>4404</v>
      </c>
      <c r="L195" s="24">
        <f>K195+J195</f>
        <v>8345304</v>
      </c>
    </row>
    <row r="196" spans="1:12" ht="15">
      <c r="A196" s="13" t="s">
        <v>105</v>
      </c>
      <c r="B196" s="13" t="s">
        <v>6</v>
      </c>
      <c r="C196" s="14" t="s">
        <v>105</v>
      </c>
      <c r="D196" s="14" t="s">
        <v>105</v>
      </c>
      <c r="E196" s="14" t="s">
        <v>105</v>
      </c>
      <c r="F196" s="14" t="s">
        <v>105</v>
      </c>
      <c r="G196" s="14" t="s">
        <v>105</v>
      </c>
      <c r="H196" s="14" t="s">
        <v>105</v>
      </c>
      <c r="I196" s="14" t="s">
        <v>105</v>
      </c>
      <c r="J196" s="14" t="s">
        <v>105</v>
      </c>
      <c r="K196" s="14" t="s">
        <v>105</v>
      </c>
      <c r="L196" s="14" t="s">
        <v>105</v>
      </c>
    </row>
    <row r="198" spans="1:9" ht="15">
      <c r="A198" s="68" t="s">
        <v>152</v>
      </c>
      <c r="B198" s="68"/>
      <c r="C198" s="68"/>
      <c r="D198" s="68"/>
      <c r="E198" s="68"/>
      <c r="F198" s="68"/>
      <c r="G198" s="68"/>
      <c r="H198" s="68"/>
      <c r="I198" s="68"/>
    </row>
    <row r="199" spans="1:9" ht="15">
      <c r="A199" s="79" t="s">
        <v>7</v>
      </c>
      <c r="B199" s="79"/>
      <c r="C199" s="79"/>
      <c r="D199" s="79"/>
      <c r="E199" s="79"/>
      <c r="F199" s="79"/>
      <c r="G199" s="79"/>
      <c r="H199" s="79"/>
      <c r="I199" s="79"/>
    </row>
    <row r="200" spans="1:9" ht="21.75" customHeight="1">
      <c r="A200" s="66" t="s">
        <v>120</v>
      </c>
      <c r="B200" s="66" t="s">
        <v>32</v>
      </c>
      <c r="C200" s="66" t="s">
        <v>33</v>
      </c>
      <c r="D200" s="66" t="s">
        <v>54</v>
      </c>
      <c r="E200" s="66"/>
      <c r="F200" s="66"/>
      <c r="G200" s="66" t="s">
        <v>69</v>
      </c>
      <c r="H200" s="66"/>
      <c r="I200" s="66"/>
    </row>
    <row r="201" spans="1:9" ht="33" customHeight="1">
      <c r="A201" s="66"/>
      <c r="B201" s="66"/>
      <c r="C201" s="66"/>
      <c r="D201" s="13" t="s">
        <v>9</v>
      </c>
      <c r="E201" s="13" t="s">
        <v>10</v>
      </c>
      <c r="F201" s="13" t="s">
        <v>135</v>
      </c>
      <c r="G201" s="13" t="s">
        <v>9</v>
      </c>
      <c r="H201" s="13" t="s">
        <v>10</v>
      </c>
      <c r="I201" s="13" t="s">
        <v>103</v>
      </c>
    </row>
    <row r="202" spans="1:9" ht="15">
      <c r="A202" s="13">
        <v>1</v>
      </c>
      <c r="B202" s="13">
        <v>2</v>
      </c>
      <c r="C202" s="13">
        <v>3</v>
      </c>
      <c r="D202" s="13">
        <v>4</v>
      </c>
      <c r="E202" s="13">
        <v>5</v>
      </c>
      <c r="F202" s="13">
        <v>6</v>
      </c>
      <c r="G202" s="13">
        <v>7</v>
      </c>
      <c r="H202" s="13">
        <v>8</v>
      </c>
      <c r="I202" s="13">
        <v>9</v>
      </c>
    </row>
    <row r="203" spans="1:9" ht="84.75" customHeight="1">
      <c r="A203" s="13">
        <v>1</v>
      </c>
      <c r="B203" s="14" t="str">
        <f>$B$195</f>
        <v>Програми з благоустрою території Саксаганського району на 2020 – 2022 роки</v>
      </c>
      <c r="C203" s="14" t="str">
        <f>C195</f>
        <v> Рішенням Саксаганської районноїу місті ради від 24.12.2019  № 364</v>
      </c>
      <c r="D203" s="17">
        <f>C134</f>
        <v>8862700</v>
      </c>
      <c r="E203" s="17">
        <f>D134</f>
        <v>4404</v>
      </c>
      <c r="F203" s="17">
        <f>E203+D203</f>
        <v>8867104</v>
      </c>
      <c r="G203" s="24">
        <f>G134</f>
        <v>9334662</v>
      </c>
      <c r="H203" s="24">
        <f>H134</f>
        <v>4404</v>
      </c>
      <c r="I203" s="24">
        <f>G203+H203</f>
        <v>9339066</v>
      </c>
    </row>
    <row r="204" spans="1:9" ht="15">
      <c r="A204" s="13" t="s">
        <v>105</v>
      </c>
      <c r="B204" s="13" t="s">
        <v>6</v>
      </c>
      <c r="C204" s="14" t="s">
        <v>105</v>
      </c>
      <c r="D204" s="24">
        <f aca="true" t="shared" si="12" ref="D204:I204">D203</f>
        <v>8862700</v>
      </c>
      <c r="E204" s="24">
        <f t="shared" si="12"/>
        <v>4404</v>
      </c>
      <c r="F204" s="24">
        <f t="shared" si="12"/>
        <v>8867104</v>
      </c>
      <c r="G204" s="24">
        <f t="shared" si="12"/>
        <v>9334662</v>
      </c>
      <c r="H204" s="24">
        <f t="shared" si="12"/>
        <v>4404</v>
      </c>
      <c r="I204" s="24">
        <f t="shared" si="12"/>
        <v>9339066</v>
      </c>
    </row>
    <row r="207" spans="1:13" ht="15">
      <c r="A207" s="68" t="s">
        <v>153</v>
      </c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</row>
    <row r="208" spans="1:14" ht="15">
      <c r="A208" s="79" t="s">
        <v>7</v>
      </c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</row>
    <row r="209" spans="1:14" ht="120" customHeight="1">
      <c r="A209" s="73" t="s">
        <v>37</v>
      </c>
      <c r="B209" s="74"/>
      <c r="C209" s="80" t="s">
        <v>38</v>
      </c>
      <c r="D209" s="66" t="s">
        <v>34</v>
      </c>
      <c r="E209" s="66" t="s">
        <v>66</v>
      </c>
      <c r="F209" s="66"/>
      <c r="G209" s="66" t="s">
        <v>67</v>
      </c>
      <c r="H209" s="66"/>
      <c r="I209" s="66" t="s">
        <v>68</v>
      </c>
      <c r="J209" s="66"/>
      <c r="K209" s="66" t="s">
        <v>54</v>
      </c>
      <c r="L209" s="66"/>
      <c r="M209" s="66" t="s">
        <v>69</v>
      </c>
      <c r="N209" s="66"/>
    </row>
    <row r="210" spans="1:14" ht="124.5" customHeight="1">
      <c r="A210" s="73"/>
      <c r="B210" s="74"/>
      <c r="C210" s="81"/>
      <c r="D210" s="66"/>
      <c r="E210" s="13" t="s">
        <v>36</v>
      </c>
      <c r="F210" s="13" t="s">
        <v>35</v>
      </c>
      <c r="G210" s="13" t="s">
        <v>36</v>
      </c>
      <c r="H210" s="13" t="s">
        <v>35</v>
      </c>
      <c r="I210" s="13" t="s">
        <v>36</v>
      </c>
      <c r="J210" s="13" t="s">
        <v>35</v>
      </c>
      <c r="K210" s="13" t="s">
        <v>36</v>
      </c>
      <c r="L210" s="13" t="s">
        <v>35</v>
      </c>
      <c r="M210" s="13" t="s">
        <v>36</v>
      </c>
      <c r="N210" s="13" t="s">
        <v>35</v>
      </c>
    </row>
    <row r="211" spans="1:14" ht="15">
      <c r="A211" s="73">
        <v>1</v>
      </c>
      <c r="B211" s="74"/>
      <c r="C211" s="13">
        <v>2</v>
      </c>
      <c r="D211" s="13">
        <v>3</v>
      </c>
      <c r="E211" s="13">
        <v>4</v>
      </c>
      <c r="F211" s="13">
        <v>5</v>
      </c>
      <c r="G211" s="13">
        <v>6</v>
      </c>
      <c r="H211" s="13">
        <v>7</v>
      </c>
      <c r="I211" s="13">
        <v>8</v>
      </c>
      <c r="J211" s="13">
        <v>9</v>
      </c>
      <c r="K211" s="13">
        <v>10</v>
      </c>
      <c r="L211" s="13">
        <v>11</v>
      </c>
      <c r="M211" s="13">
        <v>12</v>
      </c>
      <c r="N211" s="13">
        <v>13</v>
      </c>
    </row>
    <row r="212" spans="1:14" ht="63.75" customHeight="1">
      <c r="A212" s="73" t="s">
        <v>185</v>
      </c>
      <c r="B212" s="74"/>
      <c r="C212" s="13">
        <v>2019</v>
      </c>
      <c r="D212" s="32">
        <v>1394426</v>
      </c>
      <c r="E212" s="32" t="s">
        <v>154</v>
      </c>
      <c r="F212" s="13">
        <v>100</v>
      </c>
      <c r="G212" s="32"/>
      <c r="H212" s="13" t="s">
        <v>105</v>
      </c>
      <c r="I212" s="13" t="s">
        <v>105</v>
      </c>
      <c r="J212" s="13" t="s">
        <v>105</v>
      </c>
      <c r="K212" s="13" t="s">
        <v>105</v>
      </c>
      <c r="L212" s="13" t="s">
        <v>105</v>
      </c>
      <c r="M212" s="13" t="s">
        <v>105</v>
      </c>
      <c r="N212" s="13" t="s">
        <v>105</v>
      </c>
    </row>
    <row r="213" spans="1:14" ht="47.25" customHeight="1">
      <c r="A213" s="73" t="s">
        <v>186</v>
      </c>
      <c r="B213" s="74"/>
      <c r="C213" s="13">
        <v>2019</v>
      </c>
      <c r="D213" s="32">
        <v>1331931</v>
      </c>
      <c r="E213" s="32" t="s">
        <v>155</v>
      </c>
      <c r="F213" s="13">
        <v>100</v>
      </c>
      <c r="G213" s="32"/>
      <c r="H213" s="13" t="s">
        <v>105</v>
      </c>
      <c r="I213" s="13" t="s">
        <v>105</v>
      </c>
      <c r="J213" s="13" t="s">
        <v>105</v>
      </c>
      <c r="K213" s="13" t="s">
        <v>105</v>
      </c>
      <c r="L213" s="13" t="s">
        <v>105</v>
      </c>
      <c r="M213" s="13" t="s">
        <v>105</v>
      </c>
      <c r="N213" s="13" t="s">
        <v>105</v>
      </c>
    </row>
    <row r="214" spans="1:10" ht="100.5" customHeight="1">
      <c r="A214" s="61" t="s">
        <v>156</v>
      </c>
      <c r="B214" s="61"/>
      <c r="C214" s="61"/>
      <c r="D214" s="61"/>
      <c r="E214" s="61"/>
      <c r="F214" s="61"/>
      <c r="G214" s="61"/>
      <c r="H214" s="61"/>
      <c r="I214" s="61"/>
      <c r="J214" s="61"/>
    </row>
    <row r="215" spans="1:10" ht="15">
      <c r="A215" s="61" t="s">
        <v>181</v>
      </c>
      <c r="B215" s="61"/>
      <c r="C215" s="61"/>
      <c r="D215" s="61"/>
      <c r="E215" s="61"/>
      <c r="F215" s="61"/>
      <c r="G215" s="61"/>
      <c r="H215" s="61"/>
      <c r="I215" s="61"/>
      <c r="J215" s="61"/>
    </row>
    <row r="216" spans="1:10" ht="15">
      <c r="A216" s="61" t="s">
        <v>182</v>
      </c>
      <c r="B216" s="61"/>
      <c r="C216" s="61"/>
      <c r="D216" s="61"/>
      <c r="E216" s="61"/>
      <c r="F216" s="61"/>
      <c r="G216" s="61"/>
      <c r="H216" s="61"/>
      <c r="I216" s="61"/>
      <c r="J216" s="61"/>
    </row>
    <row r="217" spans="1:10" ht="15">
      <c r="A217" s="79" t="s">
        <v>7</v>
      </c>
      <c r="B217" s="79"/>
      <c r="C217" s="79"/>
      <c r="D217" s="79"/>
      <c r="E217" s="79"/>
      <c r="F217" s="79"/>
      <c r="G217" s="79"/>
      <c r="H217" s="79"/>
      <c r="I217" s="79"/>
      <c r="J217" s="79"/>
    </row>
    <row r="218" spans="1:10" ht="72.75" customHeight="1">
      <c r="A218" s="66" t="s">
        <v>39</v>
      </c>
      <c r="B218" s="66" t="s">
        <v>3</v>
      </c>
      <c r="C218" s="66" t="s">
        <v>46</v>
      </c>
      <c r="D218" s="66" t="s">
        <v>141</v>
      </c>
      <c r="E218" s="66" t="s">
        <v>50</v>
      </c>
      <c r="F218" s="66" t="s">
        <v>51</v>
      </c>
      <c r="G218" s="66" t="s">
        <v>142</v>
      </c>
      <c r="H218" s="66" t="s">
        <v>52</v>
      </c>
      <c r="I218" s="66"/>
      <c r="J218" s="66" t="s">
        <v>143</v>
      </c>
    </row>
    <row r="219" spans="1:10" ht="30">
      <c r="A219" s="66"/>
      <c r="B219" s="66"/>
      <c r="C219" s="66"/>
      <c r="D219" s="66"/>
      <c r="E219" s="66"/>
      <c r="F219" s="66"/>
      <c r="G219" s="66"/>
      <c r="H219" s="13" t="s">
        <v>44</v>
      </c>
      <c r="I219" s="13" t="s">
        <v>45</v>
      </c>
      <c r="J219" s="66"/>
    </row>
    <row r="220" spans="1:10" ht="15">
      <c r="A220" s="13">
        <v>1</v>
      </c>
      <c r="B220" s="13">
        <v>2</v>
      </c>
      <c r="C220" s="13">
        <v>3</v>
      </c>
      <c r="D220" s="13">
        <v>4</v>
      </c>
      <c r="E220" s="13">
        <v>5</v>
      </c>
      <c r="F220" s="13">
        <v>6</v>
      </c>
      <c r="G220" s="13">
        <v>7</v>
      </c>
      <c r="H220" s="13">
        <v>8</v>
      </c>
      <c r="I220" s="13">
        <v>9</v>
      </c>
      <c r="J220" s="13">
        <v>10</v>
      </c>
    </row>
    <row r="221" spans="1:10" s="42" customFormat="1" ht="30">
      <c r="A221" s="41">
        <f aca="true" t="shared" si="13" ref="A221:B228">A92</f>
        <v>2210</v>
      </c>
      <c r="B221" s="41" t="str">
        <f t="shared" si="13"/>
        <v>Предмети, матеріали, обладнання та інвентар</v>
      </c>
      <c r="C221" s="17">
        <f aca="true" t="shared" si="14" ref="C221:C228">F67</f>
        <v>228959</v>
      </c>
      <c r="D221" s="17">
        <f>C221</f>
        <v>228959</v>
      </c>
      <c r="E221" s="41"/>
      <c r="F221" s="41"/>
      <c r="G221" s="41"/>
      <c r="H221" s="41"/>
      <c r="I221" s="41"/>
      <c r="J221" s="41"/>
    </row>
    <row r="222" spans="1:10" s="42" customFormat="1" ht="27.75" customHeight="1">
      <c r="A222" s="41">
        <f t="shared" si="13"/>
        <v>2240</v>
      </c>
      <c r="B222" s="41" t="str">
        <f t="shared" si="13"/>
        <v>Оплата послуг (крім комунальних)</v>
      </c>
      <c r="C222" s="17">
        <f t="shared" si="14"/>
        <v>4902542</v>
      </c>
      <c r="D222" s="17">
        <f aca="true" t="shared" si="15" ref="D222:D228">C222</f>
        <v>4902542</v>
      </c>
      <c r="E222" s="41"/>
      <c r="F222" s="41"/>
      <c r="G222" s="41"/>
      <c r="H222" s="41"/>
      <c r="I222" s="41"/>
      <c r="J222" s="41"/>
    </row>
    <row r="223" spans="1:10" s="42" customFormat="1" ht="35.25" customHeight="1">
      <c r="A223" s="41">
        <f t="shared" si="13"/>
        <v>2272</v>
      </c>
      <c r="B223" s="41" t="str">
        <f t="shared" si="13"/>
        <v>Оплата водопостачання та водовідведення</v>
      </c>
      <c r="C223" s="17">
        <f t="shared" si="14"/>
        <v>26388</v>
      </c>
      <c r="D223" s="17">
        <f t="shared" si="15"/>
        <v>26388</v>
      </c>
      <c r="E223" s="41"/>
      <c r="F223" s="41"/>
      <c r="G223" s="41"/>
      <c r="H223" s="41"/>
      <c r="I223" s="41"/>
      <c r="J223" s="41"/>
    </row>
    <row r="224" spans="1:10" s="42" customFormat="1" ht="15">
      <c r="A224" s="41">
        <f t="shared" si="13"/>
        <v>2273</v>
      </c>
      <c r="B224" s="41" t="str">
        <f t="shared" si="13"/>
        <v>Оплата електроенергії</v>
      </c>
      <c r="C224" s="17">
        <f t="shared" si="14"/>
        <v>29287</v>
      </c>
      <c r="D224" s="17">
        <f t="shared" si="15"/>
        <v>29287</v>
      </c>
      <c r="E224" s="41"/>
      <c r="F224" s="41"/>
      <c r="G224" s="41"/>
      <c r="H224" s="41"/>
      <c r="I224" s="41"/>
      <c r="J224" s="41"/>
    </row>
    <row r="225" spans="1:10" s="42" customFormat="1" ht="15">
      <c r="A225" s="41">
        <f t="shared" si="13"/>
        <v>2274</v>
      </c>
      <c r="B225" s="41" t="str">
        <f t="shared" si="13"/>
        <v>Оплата природного газу</v>
      </c>
      <c r="C225" s="17">
        <f t="shared" si="14"/>
        <v>107833</v>
      </c>
      <c r="D225" s="17">
        <f t="shared" si="15"/>
        <v>107833</v>
      </c>
      <c r="E225" s="41"/>
      <c r="F225" s="41"/>
      <c r="G225" s="41"/>
      <c r="H225" s="41"/>
      <c r="I225" s="41"/>
      <c r="J225" s="41"/>
    </row>
    <row r="226" spans="1:10" s="42" customFormat="1" ht="20.25" customHeight="1">
      <c r="A226" s="41">
        <f t="shared" si="13"/>
        <v>2800</v>
      </c>
      <c r="B226" s="41" t="str">
        <f t="shared" si="13"/>
        <v>Інші поточні видатки</v>
      </c>
      <c r="C226" s="17">
        <f t="shared" si="14"/>
        <v>1230</v>
      </c>
      <c r="D226" s="17">
        <f t="shared" si="15"/>
        <v>1230</v>
      </c>
      <c r="E226" s="41"/>
      <c r="F226" s="41"/>
      <c r="G226" s="41"/>
      <c r="H226" s="41"/>
      <c r="I226" s="41"/>
      <c r="J226" s="41"/>
    </row>
    <row r="227" spans="1:10" ht="42.75" customHeight="1">
      <c r="A227" s="41">
        <f t="shared" si="13"/>
        <v>3110</v>
      </c>
      <c r="B227" s="41" t="str">
        <f t="shared" si="13"/>
        <v>Придбання обладнання і предметів довгострокового користування</v>
      </c>
      <c r="C227" s="17">
        <f t="shared" si="14"/>
        <v>219400</v>
      </c>
      <c r="D227" s="17">
        <f t="shared" si="15"/>
        <v>219400</v>
      </c>
      <c r="E227" s="13" t="s">
        <v>105</v>
      </c>
      <c r="F227" s="13" t="s">
        <v>105</v>
      </c>
      <c r="G227" s="13" t="s">
        <v>105</v>
      </c>
      <c r="H227" s="13" t="s">
        <v>105</v>
      </c>
      <c r="I227" s="13" t="s">
        <v>105</v>
      </c>
      <c r="J227" s="13" t="s">
        <v>105</v>
      </c>
    </row>
    <row r="228" spans="1:10" ht="21" customHeight="1">
      <c r="A228" s="41">
        <f t="shared" si="13"/>
        <v>3132</v>
      </c>
      <c r="B228" s="41" t="str">
        <f t="shared" si="13"/>
        <v>Капітальний ремонт інших об'єктів</v>
      </c>
      <c r="C228" s="17">
        <f t="shared" si="14"/>
        <v>2786347</v>
      </c>
      <c r="D228" s="17">
        <f t="shared" si="15"/>
        <v>2786347</v>
      </c>
      <c r="E228" s="13" t="s">
        <v>105</v>
      </c>
      <c r="F228" s="13" t="s">
        <v>105</v>
      </c>
      <c r="G228" s="13" t="s">
        <v>105</v>
      </c>
      <c r="H228" s="13" t="s">
        <v>105</v>
      </c>
      <c r="I228" s="13" t="s">
        <v>105</v>
      </c>
      <c r="J228" s="13" t="s">
        <v>105</v>
      </c>
    </row>
    <row r="229" spans="1:10" ht="15">
      <c r="A229" s="13" t="s">
        <v>105</v>
      </c>
      <c r="B229" s="13" t="s">
        <v>6</v>
      </c>
      <c r="C229" s="17">
        <f>SUM(C221:C228)</f>
        <v>8301986</v>
      </c>
      <c r="D229" s="17">
        <f>C229</f>
        <v>8301986</v>
      </c>
      <c r="E229" s="13" t="s">
        <v>105</v>
      </c>
      <c r="F229" s="13" t="s">
        <v>105</v>
      </c>
      <c r="G229" s="13" t="s">
        <v>105</v>
      </c>
      <c r="H229" s="13" t="s">
        <v>105</v>
      </c>
      <c r="I229" s="13" t="s">
        <v>105</v>
      </c>
      <c r="J229" s="13" t="s">
        <v>105</v>
      </c>
    </row>
    <row r="231" spans="1:12" ht="15">
      <c r="A231" s="68" t="s">
        <v>183</v>
      </c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</row>
    <row r="232" spans="1:12" ht="15">
      <c r="A232" s="79" t="s">
        <v>7</v>
      </c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9"/>
    </row>
    <row r="233" spans="1:12" ht="15">
      <c r="A233" s="66" t="s">
        <v>39</v>
      </c>
      <c r="B233" s="66" t="s">
        <v>3</v>
      </c>
      <c r="C233" s="66" t="s">
        <v>169</v>
      </c>
      <c r="D233" s="66"/>
      <c r="E233" s="66"/>
      <c r="F233" s="66"/>
      <c r="G233" s="66"/>
      <c r="H233" s="66" t="s">
        <v>184</v>
      </c>
      <c r="I233" s="66"/>
      <c r="J233" s="66"/>
      <c r="K233" s="66"/>
      <c r="L233" s="66"/>
    </row>
    <row r="234" spans="1:12" ht="150.75" customHeight="1">
      <c r="A234" s="66"/>
      <c r="B234" s="66"/>
      <c r="C234" s="66" t="s">
        <v>40</v>
      </c>
      <c r="D234" s="66" t="s">
        <v>41</v>
      </c>
      <c r="E234" s="66" t="s">
        <v>42</v>
      </c>
      <c r="F234" s="66"/>
      <c r="G234" s="66" t="s">
        <v>144</v>
      </c>
      <c r="H234" s="66" t="s">
        <v>43</v>
      </c>
      <c r="I234" s="66" t="s">
        <v>145</v>
      </c>
      <c r="J234" s="66" t="s">
        <v>42</v>
      </c>
      <c r="K234" s="66"/>
      <c r="L234" s="66" t="s">
        <v>146</v>
      </c>
    </row>
    <row r="235" spans="1:12" ht="30">
      <c r="A235" s="66"/>
      <c r="B235" s="66"/>
      <c r="C235" s="66"/>
      <c r="D235" s="66"/>
      <c r="E235" s="13" t="s">
        <v>44</v>
      </c>
      <c r="F235" s="13" t="s">
        <v>45</v>
      </c>
      <c r="G235" s="66"/>
      <c r="H235" s="66"/>
      <c r="I235" s="66"/>
      <c r="J235" s="13" t="s">
        <v>44</v>
      </c>
      <c r="K235" s="13" t="s">
        <v>45</v>
      </c>
      <c r="L235" s="66"/>
    </row>
    <row r="236" spans="1:12" ht="15">
      <c r="A236" s="13">
        <v>1</v>
      </c>
      <c r="B236" s="13">
        <v>2</v>
      </c>
      <c r="C236" s="13">
        <v>3</v>
      </c>
      <c r="D236" s="13">
        <v>4</v>
      </c>
      <c r="E236" s="13">
        <v>5</v>
      </c>
      <c r="F236" s="13">
        <v>6</v>
      </c>
      <c r="G236" s="13">
        <v>7</v>
      </c>
      <c r="H236" s="13">
        <v>8</v>
      </c>
      <c r="I236" s="13">
        <v>9</v>
      </c>
      <c r="J236" s="13">
        <v>10</v>
      </c>
      <c r="K236" s="13">
        <v>11</v>
      </c>
      <c r="L236" s="13">
        <v>12</v>
      </c>
    </row>
    <row r="237" spans="1:12" s="42" customFormat="1" ht="30">
      <c r="A237" s="41">
        <f aca="true" t="shared" si="16" ref="A237:B244">A67</f>
        <v>2210</v>
      </c>
      <c r="B237" s="41" t="str">
        <f t="shared" si="16"/>
        <v>Предмети, матеріали, обладнання та інвентар</v>
      </c>
      <c r="C237" s="17">
        <f aca="true" t="shared" si="17" ref="C237:C245">J67</f>
        <v>253260</v>
      </c>
      <c r="D237" s="41"/>
      <c r="E237" s="41"/>
      <c r="F237" s="41"/>
      <c r="G237" s="41"/>
      <c r="H237" s="17">
        <f aca="true" t="shared" si="18" ref="H237:H245">N67</f>
        <v>0</v>
      </c>
      <c r="I237" s="41"/>
      <c r="J237" s="41"/>
      <c r="K237" s="41"/>
      <c r="L237" s="41"/>
    </row>
    <row r="238" spans="1:12" s="42" customFormat="1" ht="15">
      <c r="A238" s="41">
        <f t="shared" si="16"/>
        <v>2240</v>
      </c>
      <c r="B238" s="41" t="str">
        <f t="shared" si="16"/>
        <v>Оплата послуг (крім комунальних)</v>
      </c>
      <c r="C238" s="17">
        <f t="shared" si="17"/>
        <v>7115262</v>
      </c>
      <c r="D238" s="41"/>
      <c r="E238" s="41"/>
      <c r="F238" s="41"/>
      <c r="G238" s="41"/>
      <c r="H238" s="17">
        <f t="shared" si="18"/>
        <v>8084969</v>
      </c>
      <c r="I238" s="41"/>
      <c r="J238" s="41"/>
      <c r="K238" s="41"/>
      <c r="L238" s="41"/>
    </row>
    <row r="239" spans="1:12" s="42" customFormat="1" ht="30">
      <c r="A239" s="41">
        <f t="shared" si="16"/>
        <v>2272</v>
      </c>
      <c r="B239" s="41" t="str">
        <f t="shared" si="16"/>
        <v>Оплата водопостачання та водовідведення</v>
      </c>
      <c r="C239" s="17">
        <f t="shared" si="17"/>
        <v>34280</v>
      </c>
      <c r="D239" s="41"/>
      <c r="E239" s="41"/>
      <c r="F239" s="41"/>
      <c r="G239" s="41"/>
      <c r="H239" s="17">
        <f t="shared" si="18"/>
        <v>50000</v>
      </c>
      <c r="I239" s="41"/>
      <c r="J239" s="41"/>
      <c r="K239" s="41"/>
      <c r="L239" s="41"/>
    </row>
    <row r="240" spans="1:12" s="42" customFormat="1" ht="15">
      <c r="A240" s="41">
        <f t="shared" si="16"/>
        <v>2273</v>
      </c>
      <c r="B240" s="41" t="str">
        <f t="shared" si="16"/>
        <v>Оплата електроенергії</v>
      </c>
      <c r="C240" s="17">
        <f t="shared" si="17"/>
        <v>20000</v>
      </c>
      <c r="D240" s="41"/>
      <c r="E240" s="41"/>
      <c r="F240" s="41"/>
      <c r="G240" s="41"/>
      <c r="H240" s="17">
        <f t="shared" si="18"/>
        <v>50000</v>
      </c>
      <c r="I240" s="41"/>
      <c r="J240" s="41"/>
      <c r="K240" s="41"/>
      <c r="L240" s="41"/>
    </row>
    <row r="241" spans="1:12" s="42" customFormat="1" ht="15">
      <c r="A241" s="41">
        <f t="shared" si="16"/>
        <v>2274</v>
      </c>
      <c r="B241" s="41" t="str">
        <f t="shared" si="16"/>
        <v>Оплата природного газу</v>
      </c>
      <c r="C241" s="17">
        <f t="shared" si="17"/>
        <v>144550</v>
      </c>
      <c r="D241" s="41"/>
      <c r="E241" s="41"/>
      <c r="F241" s="41"/>
      <c r="G241" s="41"/>
      <c r="H241" s="17">
        <f t="shared" si="18"/>
        <v>159135</v>
      </c>
      <c r="I241" s="41"/>
      <c r="J241" s="41"/>
      <c r="K241" s="41"/>
      <c r="L241" s="41"/>
    </row>
    <row r="242" spans="1:12" s="42" customFormat="1" ht="15">
      <c r="A242" s="41">
        <f t="shared" si="16"/>
        <v>2800</v>
      </c>
      <c r="B242" s="41" t="str">
        <f t="shared" si="16"/>
        <v>Інші поточні видатки</v>
      </c>
      <c r="C242" s="17">
        <f t="shared" si="17"/>
        <v>1230</v>
      </c>
      <c r="D242" s="41"/>
      <c r="E242" s="41"/>
      <c r="F242" s="41"/>
      <c r="G242" s="41"/>
      <c r="H242" s="17">
        <f t="shared" si="18"/>
        <v>1200</v>
      </c>
      <c r="I242" s="41"/>
      <c r="J242" s="41"/>
      <c r="K242" s="41"/>
      <c r="L242" s="41"/>
    </row>
    <row r="243" spans="1:12" ht="30">
      <c r="A243" s="41">
        <f t="shared" si="16"/>
        <v>3110</v>
      </c>
      <c r="B243" s="41" t="str">
        <f t="shared" si="16"/>
        <v>Придбання обладнання і предметів довгострокового користування</v>
      </c>
      <c r="C243" s="17">
        <f t="shared" si="17"/>
        <v>211500</v>
      </c>
      <c r="D243" s="13" t="s">
        <v>105</v>
      </c>
      <c r="E243" s="13" t="s">
        <v>105</v>
      </c>
      <c r="F243" s="13" t="s">
        <v>105</v>
      </c>
      <c r="G243" s="13" t="s">
        <v>105</v>
      </c>
      <c r="H243" s="17">
        <f t="shared" si="18"/>
        <v>0</v>
      </c>
      <c r="I243" s="13" t="s">
        <v>105</v>
      </c>
      <c r="J243" s="13" t="s">
        <v>105</v>
      </c>
      <c r="K243" s="13" t="s">
        <v>105</v>
      </c>
      <c r="L243" s="13" t="s">
        <v>105</v>
      </c>
    </row>
    <row r="244" spans="1:12" ht="36.75" customHeight="1">
      <c r="A244" s="41">
        <f t="shared" si="16"/>
        <v>3132</v>
      </c>
      <c r="B244" s="41" t="str">
        <f t="shared" si="16"/>
        <v>Капітальний ремонт інших об'єктів</v>
      </c>
      <c r="C244" s="17">
        <f t="shared" si="17"/>
        <v>0</v>
      </c>
      <c r="D244" s="13" t="s">
        <v>105</v>
      </c>
      <c r="E244" s="13" t="s">
        <v>105</v>
      </c>
      <c r="F244" s="13" t="s">
        <v>105</v>
      </c>
      <c r="G244" s="13" t="s">
        <v>105</v>
      </c>
      <c r="H244" s="17">
        <f t="shared" si="18"/>
        <v>0</v>
      </c>
      <c r="I244" s="13" t="s">
        <v>105</v>
      </c>
      <c r="J244" s="13" t="s">
        <v>105</v>
      </c>
      <c r="K244" s="13" t="s">
        <v>105</v>
      </c>
      <c r="L244" s="13" t="s">
        <v>105</v>
      </c>
    </row>
    <row r="245" spans="1:12" ht="15">
      <c r="A245" s="13" t="s">
        <v>105</v>
      </c>
      <c r="B245" s="13" t="s">
        <v>6</v>
      </c>
      <c r="C245" s="17">
        <f t="shared" si="17"/>
        <v>7780082</v>
      </c>
      <c r="D245" s="13" t="s">
        <v>105</v>
      </c>
      <c r="E245" s="13" t="s">
        <v>105</v>
      </c>
      <c r="F245" s="13" t="s">
        <v>105</v>
      </c>
      <c r="G245" s="13" t="s">
        <v>105</v>
      </c>
      <c r="H245" s="17">
        <f t="shared" si="18"/>
        <v>8345304</v>
      </c>
      <c r="I245" s="13" t="s">
        <v>105</v>
      </c>
      <c r="J245" s="13" t="s">
        <v>105</v>
      </c>
      <c r="K245" s="13" t="s">
        <v>105</v>
      </c>
      <c r="L245" s="13" t="s">
        <v>105</v>
      </c>
    </row>
    <row r="246" spans="1:9" ht="15">
      <c r="A246" s="68" t="s">
        <v>177</v>
      </c>
      <c r="B246" s="68"/>
      <c r="C246" s="68"/>
      <c r="D246" s="68"/>
      <c r="E246" s="68"/>
      <c r="F246" s="68"/>
      <c r="G246" s="68"/>
      <c r="H246" s="68"/>
      <c r="I246" s="68"/>
    </row>
    <row r="247" ht="15">
      <c r="A247" s="11" t="s">
        <v>7</v>
      </c>
    </row>
    <row r="250" spans="1:9" ht="120">
      <c r="A250" s="13" t="s">
        <v>39</v>
      </c>
      <c r="B250" s="13" t="s">
        <v>3</v>
      </c>
      <c r="C250" s="13" t="s">
        <v>46</v>
      </c>
      <c r="D250" s="13" t="s">
        <v>47</v>
      </c>
      <c r="E250" s="13" t="s">
        <v>170</v>
      </c>
      <c r="F250" s="13" t="s">
        <v>178</v>
      </c>
      <c r="G250" s="13" t="s">
        <v>171</v>
      </c>
      <c r="H250" s="13" t="s">
        <v>48</v>
      </c>
      <c r="I250" s="13" t="s">
        <v>49</v>
      </c>
    </row>
    <row r="251" spans="1:9" ht="15">
      <c r="A251" s="13">
        <v>1</v>
      </c>
      <c r="B251" s="13">
        <v>2</v>
      </c>
      <c r="C251" s="13">
        <v>3</v>
      </c>
      <c r="D251" s="13">
        <v>4</v>
      </c>
      <c r="E251" s="13">
        <v>5</v>
      </c>
      <c r="F251" s="13">
        <v>6</v>
      </c>
      <c r="G251" s="13">
        <v>7</v>
      </c>
      <c r="H251" s="13">
        <v>8</v>
      </c>
      <c r="I251" s="13">
        <v>9</v>
      </c>
    </row>
    <row r="252" spans="1:9" s="42" customFormat="1" ht="30">
      <c r="A252" s="41">
        <f>A221</f>
        <v>2210</v>
      </c>
      <c r="B252" s="41" t="str">
        <f>B221</f>
        <v>Предмети, матеріали, обладнання та інвентар</v>
      </c>
      <c r="C252" s="17">
        <f>C221</f>
        <v>228959</v>
      </c>
      <c r="D252" s="17">
        <f>D221</f>
        <v>228959</v>
      </c>
      <c r="E252" s="41"/>
      <c r="F252" s="41"/>
      <c r="G252" s="41"/>
      <c r="H252" s="41"/>
      <c r="I252" s="41"/>
    </row>
    <row r="253" spans="1:9" s="42" customFormat="1" ht="33.75" customHeight="1">
      <c r="A253" s="41">
        <f aca="true" t="shared" si="19" ref="A253:D259">A222</f>
        <v>2240</v>
      </c>
      <c r="B253" s="41" t="str">
        <f t="shared" si="19"/>
        <v>Оплата послуг (крім комунальних)</v>
      </c>
      <c r="C253" s="17">
        <f t="shared" si="19"/>
        <v>4902542</v>
      </c>
      <c r="D253" s="17">
        <f t="shared" si="19"/>
        <v>4902542</v>
      </c>
      <c r="E253" s="41"/>
      <c r="F253" s="41"/>
      <c r="G253" s="41"/>
      <c r="H253" s="41"/>
      <c r="I253" s="41"/>
    </row>
    <row r="254" spans="1:9" s="42" customFormat="1" ht="36" customHeight="1">
      <c r="A254" s="41">
        <f t="shared" si="19"/>
        <v>2272</v>
      </c>
      <c r="B254" s="41" t="str">
        <f t="shared" si="19"/>
        <v>Оплата водопостачання та водовідведення</v>
      </c>
      <c r="C254" s="17">
        <f t="shared" si="19"/>
        <v>26388</v>
      </c>
      <c r="D254" s="17">
        <f t="shared" si="19"/>
        <v>26388</v>
      </c>
      <c r="E254" s="41"/>
      <c r="F254" s="41"/>
      <c r="G254" s="41"/>
      <c r="H254" s="41"/>
      <c r="I254" s="41"/>
    </row>
    <row r="255" spans="1:9" s="42" customFormat="1" ht="24" customHeight="1">
      <c r="A255" s="41">
        <f t="shared" si="19"/>
        <v>2273</v>
      </c>
      <c r="B255" s="41" t="str">
        <f t="shared" si="19"/>
        <v>Оплата електроенергії</v>
      </c>
      <c r="C255" s="17">
        <f t="shared" si="19"/>
        <v>29287</v>
      </c>
      <c r="D255" s="17">
        <f t="shared" si="19"/>
        <v>29287</v>
      </c>
      <c r="E255" s="41"/>
      <c r="F255" s="41"/>
      <c r="G255" s="41"/>
      <c r="H255" s="41"/>
      <c r="I255" s="41"/>
    </row>
    <row r="256" spans="1:9" s="42" customFormat="1" ht="24" customHeight="1">
      <c r="A256" s="41">
        <f t="shared" si="19"/>
        <v>2274</v>
      </c>
      <c r="B256" s="41" t="str">
        <f t="shared" si="19"/>
        <v>Оплата природного газу</v>
      </c>
      <c r="C256" s="17">
        <f t="shared" si="19"/>
        <v>107833</v>
      </c>
      <c r="D256" s="17">
        <f t="shared" si="19"/>
        <v>107833</v>
      </c>
      <c r="E256" s="41"/>
      <c r="F256" s="41"/>
      <c r="G256" s="41"/>
      <c r="H256" s="41"/>
      <c r="I256" s="41"/>
    </row>
    <row r="257" spans="1:9" s="42" customFormat="1" ht="24" customHeight="1">
      <c r="A257" s="41">
        <f t="shared" si="19"/>
        <v>2800</v>
      </c>
      <c r="B257" s="41" t="str">
        <f t="shared" si="19"/>
        <v>Інші поточні видатки</v>
      </c>
      <c r="C257" s="17">
        <f t="shared" si="19"/>
        <v>1230</v>
      </c>
      <c r="D257" s="17">
        <f t="shared" si="19"/>
        <v>1230</v>
      </c>
      <c r="E257" s="41"/>
      <c r="F257" s="41"/>
      <c r="G257" s="41"/>
      <c r="H257" s="41"/>
      <c r="I257" s="41"/>
    </row>
    <row r="258" spans="1:9" ht="42.75" customHeight="1">
      <c r="A258" s="41">
        <f t="shared" si="19"/>
        <v>3110</v>
      </c>
      <c r="B258" s="41" t="str">
        <f t="shared" si="19"/>
        <v>Придбання обладнання і предметів довгострокового користування</v>
      </c>
      <c r="C258" s="17">
        <f t="shared" si="19"/>
        <v>219400</v>
      </c>
      <c r="D258" s="17">
        <f t="shared" si="19"/>
        <v>219400</v>
      </c>
      <c r="E258" s="13" t="s">
        <v>105</v>
      </c>
      <c r="F258" s="13" t="s">
        <v>105</v>
      </c>
      <c r="G258" s="13" t="s">
        <v>105</v>
      </c>
      <c r="H258" s="13" t="s">
        <v>105</v>
      </c>
      <c r="I258" s="13" t="s">
        <v>105</v>
      </c>
    </row>
    <row r="259" spans="1:9" ht="15">
      <c r="A259" s="41">
        <f t="shared" si="19"/>
        <v>3132</v>
      </c>
      <c r="B259" s="41" t="str">
        <f t="shared" si="19"/>
        <v>Капітальний ремонт інших об'єктів</v>
      </c>
      <c r="C259" s="17">
        <f t="shared" si="19"/>
        <v>2786347</v>
      </c>
      <c r="D259" s="17">
        <f t="shared" si="19"/>
        <v>2786347</v>
      </c>
      <c r="E259" s="13" t="s">
        <v>105</v>
      </c>
      <c r="F259" s="13" t="s">
        <v>105</v>
      </c>
      <c r="G259" s="13" t="s">
        <v>105</v>
      </c>
      <c r="H259" s="13" t="s">
        <v>105</v>
      </c>
      <c r="I259" s="13" t="s">
        <v>105</v>
      </c>
    </row>
    <row r="260" spans="1:9" ht="15">
      <c r="A260" s="13" t="s">
        <v>105</v>
      </c>
      <c r="B260" s="13" t="s">
        <v>6</v>
      </c>
      <c r="C260" s="17">
        <f>C229</f>
        <v>8301986</v>
      </c>
      <c r="D260" s="17">
        <f>D229</f>
        <v>8301986</v>
      </c>
      <c r="E260" s="13" t="s">
        <v>105</v>
      </c>
      <c r="F260" s="13" t="s">
        <v>105</v>
      </c>
      <c r="G260" s="13" t="s">
        <v>105</v>
      </c>
      <c r="H260" s="13" t="s">
        <v>105</v>
      </c>
      <c r="I260" s="13" t="s">
        <v>105</v>
      </c>
    </row>
    <row r="263" spans="1:9" ht="15">
      <c r="A263" s="84" t="s">
        <v>172</v>
      </c>
      <c r="B263" s="84"/>
      <c r="C263" s="84"/>
      <c r="D263" s="84"/>
      <c r="E263" s="84"/>
      <c r="F263" s="84"/>
      <c r="G263" s="84"/>
      <c r="H263" s="84"/>
      <c r="I263" s="84"/>
    </row>
    <row r="264" spans="1:9" s="42" customFormat="1" ht="15">
      <c r="A264" s="62" t="s">
        <v>173</v>
      </c>
      <c r="B264" s="62"/>
      <c r="C264" s="62"/>
      <c r="D264" s="62"/>
      <c r="E264" s="62"/>
      <c r="F264" s="62"/>
      <c r="G264" s="62"/>
      <c r="H264" s="62"/>
      <c r="I264" s="62"/>
    </row>
    <row r="265" spans="1:9" ht="45.75" customHeight="1">
      <c r="A265" s="61" t="s">
        <v>174</v>
      </c>
      <c r="B265" s="61"/>
      <c r="C265" s="61"/>
      <c r="D265" s="61"/>
      <c r="E265" s="61"/>
      <c r="F265" s="61"/>
      <c r="G265" s="61"/>
      <c r="H265" s="61"/>
      <c r="I265" s="61"/>
    </row>
    <row r="266" spans="1:12" s="42" customFormat="1" ht="45.75" customHeight="1">
      <c r="A266" s="49" t="s">
        <v>175</v>
      </c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</row>
    <row r="267" spans="1:12" s="42" customFormat="1" ht="36.75" customHeight="1">
      <c r="A267" s="49" t="s">
        <v>179</v>
      </c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</row>
    <row r="268" spans="1:12" s="42" customFormat="1" ht="33.75" customHeight="1">
      <c r="A268" s="49" t="s">
        <v>176</v>
      </c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</row>
    <row r="269" spans="1:12" s="42" customFormat="1" ht="33" customHeight="1">
      <c r="A269" s="49" t="s">
        <v>180</v>
      </c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</row>
    <row r="271" spans="1:9" ht="15" customHeight="1">
      <c r="A271" s="68" t="s">
        <v>4</v>
      </c>
      <c r="B271" s="68"/>
      <c r="C271" s="33"/>
      <c r="D271" s="34"/>
      <c r="G271" s="82" t="s">
        <v>168</v>
      </c>
      <c r="H271" s="82"/>
      <c r="I271" s="82"/>
    </row>
    <row r="272" spans="1:9" ht="15">
      <c r="A272" s="35"/>
      <c r="B272" s="36"/>
      <c r="D272" s="33" t="s">
        <v>5</v>
      </c>
      <c r="G272" s="83" t="s">
        <v>147</v>
      </c>
      <c r="H272" s="83"/>
      <c r="I272" s="83"/>
    </row>
    <row r="273" spans="1:9" ht="15" customHeight="1">
      <c r="A273" s="68" t="s">
        <v>78</v>
      </c>
      <c r="B273" s="68"/>
      <c r="C273" s="33"/>
      <c r="D273" s="34"/>
      <c r="G273" s="82" t="s">
        <v>187</v>
      </c>
      <c r="H273" s="82"/>
      <c r="I273" s="82"/>
    </row>
    <row r="274" spans="1:9" ht="15">
      <c r="A274" s="37"/>
      <c r="B274" s="33"/>
      <c r="C274" s="33"/>
      <c r="D274" s="33" t="s">
        <v>5</v>
      </c>
      <c r="G274" s="83" t="s">
        <v>147</v>
      </c>
      <c r="H274" s="83"/>
      <c r="I274" s="83"/>
    </row>
  </sheetData>
  <sheetProtection/>
  <mergeCells count="230">
    <mergeCell ref="A217:J217"/>
    <mergeCell ref="A232:L232"/>
    <mergeCell ref="A104:J104"/>
    <mergeCell ref="A114:N114"/>
    <mergeCell ref="A126:J126"/>
    <mergeCell ref="A138:N138"/>
    <mergeCell ref="A153:K153"/>
    <mergeCell ref="D159:E159"/>
    <mergeCell ref="G218:G219"/>
    <mergeCell ref="H218:I218"/>
    <mergeCell ref="A273:B273"/>
    <mergeCell ref="G273:I273"/>
    <mergeCell ref="G274:I274"/>
    <mergeCell ref="A246:I246"/>
    <mergeCell ref="A263:I263"/>
    <mergeCell ref="A265:I265"/>
    <mergeCell ref="A271:B271"/>
    <mergeCell ref="G271:I271"/>
    <mergeCell ref="G272:I272"/>
    <mergeCell ref="A264:I264"/>
    <mergeCell ref="E234:F234"/>
    <mergeCell ref="G234:G235"/>
    <mergeCell ref="H234:H235"/>
    <mergeCell ref="I234:I235"/>
    <mergeCell ref="J234:K234"/>
    <mergeCell ref="L234:L235"/>
    <mergeCell ref="J218:J219"/>
    <mergeCell ref="A231:L231"/>
    <mergeCell ref="A233:A235"/>
    <mergeCell ref="B233:B235"/>
    <mergeCell ref="C233:G233"/>
    <mergeCell ref="H233:L233"/>
    <mergeCell ref="C234:C235"/>
    <mergeCell ref="D234:D235"/>
    <mergeCell ref="A218:A219"/>
    <mergeCell ref="B218:B219"/>
    <mergeCell ref="C218:C219"/>
    <mergeCell ref="D218:D219"/>
    <mergeCell ref="E218:E219"/>
    <mergeCell ref="F218:F219"/>
    <mergeCell ref="A211:B211"/>
    <mergeCell ref="A212:B212"/>
    <mergeCell ref="A213:B213"/>
    <mergeCell ref="A214:J214"/>
    <mergeCell ref="A215:J215"/>
    <mergeCell ref="A216:J216"/>
    <mergeCell ref="A207:M207"/>
    <mergeCell ref="A209:B210"/>
    <mergeCell ref="C209:C210"/>
    <mergeCell ref="D209:D210"/>
    <mergeCell ref="E209:F209"/>
    <mergeCell ref="G209:H209"/>
    <mergeCell ref="I209:J209"/>
    <mergeCell ref="K209:L209"/>
    <mergeCell ref="M209:N209"/>
    <mergeCell ref="A208:N208"/>
    <mergeCell ref="A198:I198"/>
    <mergeCell ref="A200:A201"/>
    <mergeCell ref="B200:B201"/>
    <mergeCell ref="C200:C201"/>
    <mergeCell ref="D200:F200"/>
    <mergeCell ref="G200:I200"/>
    <mergeCell ref="A199:I199"/>
    <mergeCell ref="A191:A192"/>
    <mergeCell ref="B191:B192"/>
    <mergeCell ref="C191:C192"/>
    <mergeCell ref="D191:F191"/>
    <mergeCell ref="G191:I191"/>
    <mergeCell ref="J191:L191"/>
    <mergeCell ref="N182:N183"/>
    <mergeCell ref="O182:O183"/>
    <mergeCell ref="P182:P183"/>
    <mergeCell ref="A188:L188"/>
    <mergeCell ref="A189:L189"/>
    <mergeCell ref="A190:L190"/>
    <mergeCell ref="E182:F182"/>
    <mergeCell ref="G182:H182"/>
    <mergeCell ref="I182:J182"/>
    <mergeCell ref="K182:K183"/>
    <mergeCell ref="L182:L183"/>
    <mergeCell ref="M182:M183"/>
    <mergeCell ref="J170:K170"/>
    <mergeCell ref="A179:P179"/>
    <mergeCell ref="A181:A183"/>
    <mergeCell ref="B181:B183"/>
    <mergeCell ref="C181:F181"/>
    <mergeCell ref="G181:J181"/>
    <mergeCell ref="K181:L181"/>
    <mergeCell ref="M181:N181"/>
    <mergeCell ref="O181:P181"/>
    <mergeCell ref="C182:D182"/>
    <mergeCell ref="D162:E162"/>
    <mergeCell ref="D163:E163"/>
    <mergeCell ref="D164:E164"/>
    <mergeCell ref="D165:E165"/>
    <mergeCell ref="A167:K167"/>
    <mergeCell ref="A170:A171"/>
    <mergeCell ref="B170:C170"/>
    <mergeCell ref="D170:E170"/>
    <mergeCell ref="F170:G170"/>
    <mergeCell ref="H170:I170"/>
    <mergeCell ref="I154:K154"/>
    <mergeCell ref="D156:E156"/>
    <mergeCell ref="D157:E157"/>
    <mergeCell ref="D158:E158"/>
    <mergeCell ref="D160:E160"/>
    <mergeCell ref="D161:E161"/>
    <mergeCell ref="A168:K168"/>
    <mergeCell ref="D146:E146"/>
    <mergeCell ref="D147:E147"/>
    <mergeCell ref="D148:E148"/>
    <mergeCell ref="D149:E149"/>
    <mergeCell ref="A152:J152"/>
    <mergeCell ref="A154:A155"/>
    <mergeCell ref="B154:B155"/>
    <mergeCell ref="C154:C155"/>
    <mergeCell ref="D154:E155"/>
    <mergeCell ref="F154:H154"/>
    <mergeCell ref="L139:N139"/>
    <mergeCell ref="D141:E141"/>
    <mergeCell ref="D142:E142"/>
    <mergeCell ref="D143:E143"/>
    <mergeCell ref="D144:E144"/>
    <mergeCell ref="D145:E145"/>
    <mergeCell ref="A139:A140"/>
    <mergeCell ref="B139:B140"/>
    <mergeCell ref="C139:C140"/>
    <mergeCell ref="D139:E140"/>
    <mergeCell ref="F139:H139"/>
    <mergeCell ref="I139:K139"/>
    <mergeCell ref="A127:A128"/>
    <mergeCell ref="B127:B128"/>
    <mergeCell ref="C127:F127"/>
    <mergeCell ref="G127:J127"/>
    <mergeCell ref="A136:M136"/>
    <mergeCell ref="A137:M137"/>
    <mergeCell ref="A115:A116"/>
    <mergeCell ref="B115:B116"/>
    <mergeCell ref="C115:F115"/>
    <mergeCell ref="G115:J115"/>
    <mergeCell ref="K115:N115"/>
    <mergeCell ref="A125:J125"/>
    <mergeCell ref="A105:A106"/>
    <mergeCell ref="B105:B106"/>
    <mergeCell ref="C105:F105"/>
    <mergeCell ref="G105:J105"/>
    <mergeCell ref="A112:N112"/>
    <mergeCell ref="A113:N113"/>
    <mergeCell ref="A87:J87"/>
    <mergeCell ref="A89:A90"/>
    <mergeCell ref="B89:B90"/>
    <mergeCell ref="C89:F89"/>
    <mergeCell ref="G89:J89"/>
    <mergeCell ref="A103:J103"/>
    <mergeCell ref="A88:J88"/>
    <mergeCell ref="A78:N78"/>
    <mergeCell ref="A80:A81"/>
    <mergeCell ref="B80:B81"/>
    <mergeCell ref="C80:F80"/>
    <mergeCell ref="G80:J80"/>
    <mergeCell ref="K80:N80"/>
    <mergeCell ref="A79:N79"/>
    <mergeCell ref="A62:N62"/>
    <mergeCell ref="A64:A65"/>
    <mergeCell ref="B64:B65"/>
    <mergeCell ref="C64:F64"/>
    <mergeCell ref="G64:J64"/>
    <mergeCell ref="K64:N64"/>
    <mergeCell ref="A63:N63"/>
    <mergeCell ref="A51:J51"/>
    <mergeCell ref="A52:A53"/>
    <mergeCell ref="B52:B53"/>
    <mergeCell ref="C52:F52"/>
    <mergeCell ref="G52:J52"/>
    <mergeCell ref="A61:N61"/>
    <mergeCell ref="A38:P38"/>
    <mergeCell ref="A39:P39"/>
    <mergeCell ref="A41:A42"/>
    <mergeCell ref="B41:B42"/>
    <mergeCell ref="C41:F41"/>
    <mergeCell ref="G41:J41"/>
    <mergeCell ref="K41:N41"/>
    <mergeCell ref="A40:N40"/>
    <mergeCell ref="A33:P33"/>
    <mergeCell ref="A34:P34"/>
    <mergeCell ref="A35:P35"/>
    <mergeCell ref="A36:P36"/>
    <mergeCell ref="A37:P37"/>
    <mergeCell ref="A27:I27"/>
    <mergeCell ref="A28:I28"/>
    <mergeCell ref="A29:P29"/>
    <mergeCell ref="A30:P30"/>
    <mergeCell ref="A31:P31"/>
    <mergeCell ref="A32:P32"/>
    <mergeCell ref="A21:P21"/>
    <mergeCell ref="A23:P23"/>
    <mergeCell ref="A24:I24"/>
    <mergeCell ref="A25:I25"/>
    <mergeCell ref="A26:I26"/>
    <mergeCell ref="A15:P15"/>
    <mergeCell ref="A16:P16"/>
    <mergeCell ref="A17:P17"/>
    <mergeCell ref="A18:P18"/>
    <mergeCell ref="A19:P19"/>
    <mergeCell ref="A20:P20"/>
    <mergeCell ref="C11:E11"/>
    <mergeCell ref="F11:G11"/>
    <mergeCell ref="H11:M11"/>
    <mergeCell ref="O11:P11"/>
    <mergeCell ref="C12:E12"/>
    <mergeCell ref="F12:G12"/>
    <mergeCell ref="H12:M12"/>
    <mergeCell ref="O12:P12"/>
    <mergeCell ref="O8:P8"/>
    <mergeCell ref="A9:J9"/>
    <mergeCell ref="L9:M9"/>
    <mergeCell ref="O9:P9"/>
    <mergeCell ref="A10:J10"/>
    <mergeCell ref="L10:M10"/>
    <mergeCell ref="O10:P10"/>
    <mergeCell ref="A266:L266"/>
    <mergeCell ref="A267:L267"/>
    <mergeCell ref="A268:L268"/>
    <mergeCell ref="A269:L269"/>
    <mergeCell ref="A6:P6"/>
    <mergeCell ref="A7:J7"/>
    <mergeCell ref="L7:M7"/>
    <mergeCell ref="O7:P7"/>
    <mergeCell ref="A8:J8"/>
    <mergeCell ref="L8:M8"/>
  </mergeCells>
  <printOptions/>
  <pageMargins left="0.16" right="0.16" top="0.33" bottom="0.29" header="0.31496062992125984" footer="0.31496062992125984"/>
  <pageSetup horizontalDpi="600" verticalDpi="600" orientation="landscape" paperSize="9" scale="60" r:id="rId1"/>
  <rowBreaks count="7" manualBreakCount="7">
    <brk id="37" max="15" man="1"/>
    <brk id="75" max="15" man="1"/>
    <brk id="110" max="15" man="1"/>
    <brk id="135" max="15" man="1"/>
    <brk id="158" max="15" man="1"/>
    <brk id="187" max="15" man="1"/>
    <brk id="24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2020-12-29T13:08:21Z</dcterms:modified>
  <cp:category/>
  <cp:version/>
  <cp:contentType/>
  <cp:contentStatus/>
</cp:coreProperties>
</file>